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0.000000"/>
    <numFmt numFmtId="165" formatCode="&quot;$&quot;#,##0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bottom" wrapText="1"/>
    </xf>
    <xf numFmtId="3" fontId="4" fillId="4" borderId="0" pivotButton="0" quotePrefix="0" xfId="0"/>
    <xf numFmtId="164" fontId="4" fillId="4" borderId="0" pivotButton="0" quotePrefix="0" xfId="0"/>
    <xf numFmtId="165" fontId="0" fillId="0" borderId="0" pivotButton="0" quotePrefix="0" xfId="0"/>
    <xf numFmtId="165" fontId="4" fillId="4" borderId="0" pivotButton="0" quotePrefix="0" xfId="0"/>
    <xf numFmtId="165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3" fillId="0" borderId="0" pivotButton="0" quotePrefix="0" xfId="0"/>
    <xf numFmtId="166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8" customWidth="1" min="4" max="4"/>
  </cols>
  <sheetData>
    <row r="1">
      <c r="A1" s="1" t="inlineStr">
        <is>
          <t>Delaware Franchise Tax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Share classes</t>
        </is>
      </c>
      <c r="B4" s="4" t="n"/>
      <c r="C4" s="4" t="n"/>
    </row>
    <row r="5">
      <c r="A5" s="5" t="inlineStr">
        <is>
          <t>Class</t>
        </is>
      </c>
      <c r="B5" s="5" t="inlineStr">
        <is>
          <t>Authorized shares</t>
        </is>
      </c>
      <c r="C5" s="5" t="inlineStr">
        <is>
          <t>Par value per share</t>
        </is>
      </c>
      <c r="D5" s="5" t="inlineStr">
        <is>
          <t>Assumed par value capital</t>
        </is>
      </c>
    </row>
    <row r="6">
      <c r="A6" t="inlineStr">
        <is>
          <t>Common</t>
        </is>
      </c>
      <c r="B6" s="6" t="n">
        <v>10000000</v>
      </c>
      <c r="C6" s="7" t="n">
        <v>1e-05</v>
      </c>
      <c r="D6" s="8">
        <f>IF(AND(B6&gt;0,ISNUMBER($B$26)),B6*IF(C6&lt;$B$26,$B$26,C6),0)</f>
        <v/>
      </c>
    </row>
    <row r="7">
      <c r="A7" t="inlineStr">
        <is>
          <t>Preferred</t>
        </is>
      </c>
      <c r="B7" s="6" t="n">
        <v>0</v>
      </c>
      <c r="C7" s="7" t="n">
        <v>1e-05</v>
      </c>
      <c r="D7" s="8">
        <f>IF(AND(B7&gt;0,ISNUMBER($B$26)),B7*IF(C7&lt;$B$26,$B$26,C7),0)</f>
        <v/>
      </c>
    </row>
    <row r="9">
      <c r="A9" s="3" t="inlineStr">
        <is>
          <t>Inputs</t>
        </is>
      </c>
      <c r="B9" s="4" t="n"/>
      <c r="C9" s="4" t="n"/>
    </row>
    <row r="10">
      <c r="A10" t="inlineStr">
        <is>
          <t>Total issued shares (all classes)</t>
        </is>
      </c>
      <c r="B10" s="6" t="n">
        <v>9000000</v>
      </c>
    </row>
    <row r="11">
      <c r="A11" t="inlineStr">
        <is>
          <t>Total gross assets (Form 1120, Schedule L)</t>
        </is>
      </c>
      <c r="B11" s="9" t="n">
        <v>500000</v>
      </c>
    </row>
    <row r="13">
      <c r="A13" s="3" t="inlineStr">
        <is>
          <t>Reference data (as used by the live calculator, October 2026)</t>
        </is>
      </c>
      <c r="B13" s="4" t="n"/>
      <c r="C13" s="4" t="n"/>
    </row>
    <row r="14">
      <c r="A14" t="inlineStr">
        <is>
          <t>Authorized Shares method: minimum (5,000 shares or fewer)</t>
        </is>
      </c>
      <c r="B14" s="10" t="n">
        <v>175</v>
      </c>
    </row>
    <row r="15">
      <c r="A15" t="inlineStr">
        <is>
          <t>Authorized Shares method: 5,001 to 10,000 shares</t>
        </is>
      </c>
      <c r="B15" s="10" t="n">
        <v>250</v>
      </c>
    </row>
    <row r="16">
      <c r="A16" t="inlineStr">
        <is>
          <t>Authorized Shares method: each extra 10,000 shares or portion</t>
        </is>
      </c>
      <c r="B16" s="10" t="n">
        <v>85</v>
      </c>
    </row>
    <row r="17">
      <c r="A17" t="inlineStr">
        <is>
          <t>Assumed Par Value Capital method: per $1,000,000 or portion</t>
        </is>
      </c>
      <c r="B17" s="10" t="n">
        <v>400</v>
      </c>
    </row>
    <row r="18">
      <c r="A18" t="inlineStr">
        <is>
          <t>Assumed Par Value Capital method: minimum</t>
        </is>
      </c>
      <c r="B18" s="10" t="n">
        <v>400</v>
      </c>
    </row>
    <row r="19">
      <c r="A19" t="inlineStr">
        <is>
          <t>Maximum tax (non large corporate filer)</t>
        </is>
      </c>
      <c r="B19" s="10" t="n">
        <v>200000</v>
      </c>
    </row>
    <row r="20">
      <c r="A20" t="inlineStr">
        <is>
          <t>Annual report filing fee</t>
        </is>
      </c>
      <c r="B20" s="10" t="n">
        <v>50</v>
      </c>
    </row>
    <row r="21">
      <c r="A21" t="inlineStr">
        <is>
          <t>Estimated payments required when the tax is at least</t>
        </is>
      </c>
      <c r="B21" s="10" t="n">
        <v>5000</v>
      </c>
    </row>
    <row r="23">
      <c r="A23" s="3" t="inlineStr">
        <is>
          <t>Results</t>
        </is>
      </c>
      <c r="B23" s="4" t="n"/>
      <c r="C23" s="4" t="n"/>
    </row>
    <row r="24">
      <c r="A24" t="inlineStr">
        <is>
          <t>Total authorized shares</t>
        </is>
      </c>
      <c r="B24" s="11">
        <f>SUM($B$6:$B$7)</f>
        <v/>
      </c>
    </row>
    <row r="25">
      <c r="A25" t="inlineStr">
        <is>
          <t>Tax, Authorized Shares method</t>
        </is>
      </c>
      <c r="B25" s="12">
        <f>IF($B$24&lt;=5000,$B$14,IF($B$24&lt;=10000,$B$15,MIN($B$15+$B$16*ROUNDUP(($B$24-10000)/10000,0),$B$19)))</f>
        <v/>
      </c>
    </row>
    <row r="26">
      <c r="A26" t="inlineStr">
        <is>
          <t>Assumed par (gross assets / issued shares)</t>
        </is>
      </c>
      <c r="B26" s="13">
        <f>IF($B$10&gt;0,ROUND($B$11/$B$10,6),"needs issued shares")</f>
        <v/>
      </c>
    </row>
    <row r="27">
      <c r="A27" t="inlineStr">
        <is>
          <t>Assumed par value capital</t>
        </is>
      </c>
      <c r="B27" s="10">
        <f>IF(ISNUMBER($B$26),SUM($D$6:$D$7),"-")</f>
        <v/>
      </c>
    </row>
    <row r="28">
      <c r="A28" t="inlineStr">
        <is>
          <t>Tax, Assumed Par Value Capital method</t>
        </is>
      </c>
      <c r="B28" s="12">
        <f>IF(ISNUMBER($B$26),MIN(MAX(IF($B$27&lt;1000000,$B$27/1000000*$B$17,ROUNDUP($B$27/1000000,0)*$B$17),$B$18),$B$19),"needs issued shares")</f>
        <v/>
      </c>
    </row>
    <row r="29">
      <c r="A29" s="14" t="inlineStr">
        <is>
          <t>Franchise tax you owe (lesser method)</t>
        </is>
      </c>
      <c r="B29" s="15">
        <f>IF(ISNUMBER($B$28),MIN($B$25,$B$28),$B$25)</f>
        <v/>
      </c>
    </row>
    <row r="30">
      <c r="A30" t="inlineStr">
        <is>
          <t>Total due with the annual report</t>
        </is>
      </c>
      <c r="B30" s="12">
        <f>$B$29+$B$20</f>
        <v/>
      </c>
    </row>
    <row r="31">
      <c r="A31" t="inlineStr">
        <is>
          <t>Saved versus the Authorized Shares notice</t>
        </is>
      </c>
      <c r="B31" s="12">
        <f>IF(AND(ISNUMBER($B$28),$B$28&lt;$B$25),$B$25-$B$29,0)</f>
        <v/>
      </c>
    </row>
    <row r="32">
      <c r="A32" t="inlineStr">
        <is>
          <t>Method used</t>
        </is>
      </c>
      <c r="B32" s="16">
        <f>IF(AND(ISNUMBER($B$28),$B$28&lt;$B$25),"Assumed Par Value Capital","Authorized Shares")</f>
        <v/>
      </c>
    </row>
    <row r="34">
      <c r="A34" s="3" t="inlineStr">
        <is>
          <t>Estimated payments (only when the tax is $5,000 or more)</t>
        </is>
      </c>
      <c r="B34" s="4" t="n"/>
      <c r="C34" s="4" t="n"/>
    </row>
    <row r="35">
      <c r="A35" t="inlineStr">
        <is>
          <t>By June 1 (40%)</t>
        </is>
      </c>
      <c r="B35" s="12">
        <f>IF($B$29&gt;=$B$21,ROUND($B$29*0.4,2),0)</f>
        <v/>
      </c>
    </row>
    <row r="36">
      <c r="A36" t="inlineStr">
        <is>
          <t>By September 1 (20%)</t>
        </is>
      </c>
      <c r="B36" s="12">
        <f>IF($B$29&gt;=$B$21,ROUND($B$29*0.2,2),0)</f>
        <v/>
      </c>
    </row>
    <row r="37">
      <c r="A37" t="inlineStr">
        <is>
          <t>By December 1 (20%)</t>
        </is>
      </c>
      <c r="B37" s="12">
        <f>IF($B$29&gt;=$B$21,ROUND($B$29*0.2,2),0)</f>
        <v/>
      </c>
    </row>
    <row r="38">
      <c r="A38" t="inlineStr">
        <is>
          <t>By March 1 (the rest)</t>
        </is>
      </c>
      <c r="B38" s="12">
        <f>IF($B$29&gt;=$B$21,$B$29-$B$35-$B$36-$B$37,0)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Free template by Adlega</t>
        </is>
      </c>
    </row>
    <row r="2">
      <c r="A2" s="18" t="inlineStr">
        <is>
          <t>Live calculator: https://adlega.com/blog/tools/delaware-franchise-tax/</t>
        </is>
      </c>
    </row>
    <row r="3">
      <c r="A3" s="18" t="inlineStr">
        <is>
          <t>Version: October 2026</t>
        </is>
      </c>
    </row>
    <row r="4">
      <c r="A4" s="18" t="inlineStr"/>
    </row>
    <row r="5">
      <c r="A5" s="18" t="inlineStr">
        <is>
          <t>This template is a planning aid, not tax, legal or investment advice. Check the numbers with your own advisers before you act on them.</t>
        </is>
      </c>
    </row>
    <row r="6">
      <c r="A6" s="18" t="inlineStr">
        <is>
          <t>Blue cells on a light yellow background are inputs. Every other number is a live Excel formula that mirrors the web calculator.</t>
        </is>
      </c>
    </row>
    <row r="7">
      <c r="A7" s="18" t="inlineStr"/>
    </row>
    <row r="8">
      <c r="A8" s="18" t="inlineStr">
        <is>
          <t>Due March 1 with the $50 annual report. Late filing costs a $200 penalty plus 1.5% interest a month (as stated on the web calculator).</t>
        </is>
      </c>
    </row>
    <row r="9">
      <c r="A9" s="18" t="inlineStr">
        <is>
          <t>Delaware lets you pay the lesser of the two methods. The notice Delaware mails is usually computed with the Authorized Shares method.</t>
        </is>
      </c>
    </row>
    <row r="10">
      <c r="A10" s="18" t="inlineStr"/>
    </row>
    <row r="11">
      <c r="A11" s="18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Delaware Franchise Tax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