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Monthly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%"/>
    <numFmt numFmtId="166" formatCode="0.0&quot; mo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4" fillId="3" borderId="0" pivotButton="0" quotePrefix="0" xfId="0"/>
    <xf numFmtId="165" fontId="4" fillId="3" borderId="0" pivotButton="0" quotePrefix="0" xfId="0"/>
    <xf numFmtId="164" fontId="0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3" fillId="0" borderId="0" pivotButton="0" quotePrefix="0" xfId="0"/>
    <xf numFmtId="166" fontId="3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3" fillId="4" borderId="0" applyAlignment="1" pivotButton="0" quotePrefix="0" xfId="0">
      <alignment vertical="bottom" wrapText="1"/>
    </xf>
    <xf numFmtId="164" fontId="0" fillId="0" borderId="0" pivotButton="0" quotePrefix="0" xfId="0"/>
    <xf numFmtId="166" fontId="0" fillId="0" borderId="0" pivotButton="0" quotePrefix="0" xfId="0"/>
    <xf numFmtId="3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</cols>
  <sheetData>
    <row r="1">
      <c r="A1" s="1" t="inlineStr">
        <is>
          <t>Cash Runway and Burn Rate Calculator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Inputs</t>
        </is>
      </c>
      <c r="B4" s="4" t="n"/>
      <c r="C4" s="4" t="n"/>
    </row>
    <row r="5">
      <c r="A5" t="inlineStr">
        <is>
          <t>Cash in the bank</t>
        </is>
      </c>
      <c r="B5" s="5" t="n">
        <v>500000</v>
      </c>
    </row>
    <row r="6">
      <c r="A6" t="inlineStr">
        <is>
          <t>Monthly expenses (gross burn)</t>
        </is>
      </c>
      <c r="B6" s="5" t="n">
        <v>90000</v>
      </c>
    </row>
    <row r="7">
      <c r="A7" t="inlineStr">
        <is>
          <t>Monthly revenue</t>
        </is>
      </c>
      <c r="B7" s="5" t="n">
        <v>40000</v>
      </c>
    </row>
    <row r="8">
      <c r="A8" t="inlineStr">
        <is>
          <t>Monthly revenue growth</t>
        </is>
      </c>
      <c r="B8" s="6" t="n">
        <v>0.08</v>
      </c>
      <c r="C8" s="2" t="inlineStr">
        <is>
          <t>Month-over-month. Expenses stay flat, as in the web calculator.</t>
        </is>
      </c>
    </row>
    <row r="10">
      <c r="A10" s="3" t="inlineStr">
        <is>
          <t>Results</t>
        </is>
      </c>
      <c r="B10" s="4" t="n"/>
      <c r="C10" s="4" t="n"/>
    </row>
    <row r="11">
      <c r="A11" t="inlineStr">
        <is>
          <t>Gross burn per month</t>
        </is>
      </c>
      <c r="B11" s="7">
        <f>$B$6</f>
        <v/>
      </c>
    </row>
    <row r="12">
      <c r="A12" t="inlineStr">
        <is>
          <t>Net burn per month (today)</t>
        </is>
      </c>
      <c r="B12" s="7">
        <f>$B$6-$B$7</f>
        <v/>
      </c>
      <c r="C12" s="2" t="inlineStr">
        <is>
          <t>Negative = you collect more than you spend.</t>
        </is>
      </c>
    </row>
    <row r="13">
      <c r="A13" t="inlineStr">
        <is>
          <t>Runway at today's burn</t>
        </is>
      </c>
      <c r="B13" s="8">
        <f>IF($B$12&gt;0,$B$5/$B$12,"Infinite (not burning)")</f>
        <v/>
      </c>
      <c r="C13" s="2" t="inlineStr">
        <is>
          <t>Cash divided by net burn, no growth.</t>
        </is>
      </c>
    </row>
    <row r="14">
      <c r="A14" s="9" t="inlineStr">
        <is>
          <t>Runway with revenue growth</t>
        </is>
      </c>
      <c r="B14" s="10">
        <f>IF($B$12&lt;=0,"Infinite",IF(COUNT(Monthly!$G$2:$G$121)=0,"Infinite",MIN(Monthly!$G$2:$G$121)))</f>
        <v/>
      </c>
      <c r="C14" s="2" t="inlineStr">
        <is>
          <t>Month-by-month simulation on the Monthly sheet (up to 120 months).</t>
        </is>
      </c>
    </row>
    <row r="15">
      <c r="A15" t="inlineStr">
        <is>
          <t>Cash runs out</t>
        </is>
      </c>
      <c r="B15" s="11">
        <f>IF($B$12&lt;=0,"Never (cash-flow positive)",IF(COUNT(Monthly!$G$2:$G$121)&gt;0,"About month "&amp;ROUND(MIN(Monthly!$G$2:$G$121),0),IF(COUNT(Monthly!$H$2:$H$121)&gt;0,"Never: revenue overtakes expenses around month "&amp;MIN(Monthly!$H$2:$H$121),"Beyond 120 months")))</f>
        <v/>
      </c>
    </row>
    <row r="16">
      <c r="A16" t="inlineStr">
        <is>
          <t>Read-out</t>
        </is>
      </c>
      <c r="B16" s="11">
        <f>IF(ISNUMBER($B$14),IF($B$14&lt;6,"Under 6 months: act now. Investors typically want 18 to 24 months.",IF($B$14&lt;18,"Below the 18 to 24 months investors usually expect at a raise.","Healthy: 18+ months.")),"Not burn-limited at these inputs. Check that the growth rate is realistic.")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6" customWidth="1" min="3" max="3"/>
    <col width="18" customWidth="1" min="4" max="4"/>
    <col width="16" customWidth="1" min="5" max="5"/>
    <col width="16" customWidth="1" min="6" max="6"/>
    <col width="22" customWidth="1" min="7" max="7"/>
    <col width="22" customWidth="1" min="8" max="8"/>
  </cols>
  <sheetData>
    <row r="1">
      <c r="A1" s="12" t="inlineStr">
        <is>
          <t>Month</t>
        </is>
      </c>
      <c r="B1" s="12" t="inlineStr">
        <is>
          <t>Revenue</t>
        </is>
      </c>
      <c r="C1" s="12" t="inlineStr">
        <is>
          <t>Expenses</t>
        </is>
      </c>
      <c r="D1" s="12" t="inlineStr">
        <is>
          <t>Net burn (cash out)</t>
        </is>
      </c>
      <c r="E1" s="12" t="inlineStr">
        <is>
          <t>Cash at start</t>
        </is>
      </c>
      <c r="F1" s="12" t="inlineStr">
        <is>
          <t>Cash at end</t>
        </is>
      </c>
      <c r="G1" s="12" t="inlineStr">
        <is>
          <t>Runway if cash hits $0 this month</t>
        </is>
      </c>
      <c r="H1" s="12" t="inlineStr">
        <is>
          <t>Revenue covers expenses (month)</t>
        </is>
      </c>
    </row>
    <row r="2">
      <c r="A2" t="n">
        <v>1</v>
      </c>
      <c r="B2" s="13">
        <f>Calculator!$B$7*(1+MAX(0,Calculator!$B$8))^(A2-1)</f>
        <v/>
      </c>
      <c r="C2" s="13">
        <f>Calculator!$B$6</f>
        <v/>
      </c>
      <c r="D2" s="13">
        <f>C2-B2</f>
        <v/>
      </c>
      <c r="E2" s="13">
        <f>Calculator!$B$5</f>
        <v/>
      </c>
      <c r="F2" s="13">
        <f>E2-D2</f>
        <v/>
      </c>
      <c r="G2" s="14">
        <f>IF(AND(E2&gt;0,F2&lt;=0,D2&gt;0),(A2-1)+E2/D2,"")</f>
        <v/>
      </c>
      <c r="H2" s="15">
        <f>IF(B2&gt;=C2,A2-1,"")</f>
        <v/>
      </c>
    </row>
    <row r="3">
      <c r="A3" t="n">
        <v>2</v>
      </c>
      <c r="B3" s="13">
        <f>Calculator!$B$7*(1+MAX(0,Calculator!$B$8))^(A3-1)</f>
        <v/>
      </c>
      <c r="C3" s="13">
        <f>Calculator!$B$6</f>
        <v/>
      </c>
      <c r="D3" s="13">
        <f>C3-B3</f>
        <v/>
      </c>
      <c r="E3" s="13">
        <f>F2</f>
        <v/>
      </c>
      <c r="F3" s="13">
        <f>E3-D3</f>
        <v/>
      </c>
      <c r="G3" s="14">
        <f>IF(AND(E3&gt;0,F3&lt;=0,D3&gt;0),(A3-1)+E3/D3,"")</f>
        <v/>
      </c>
      <c r="H3" s="15">
        <f>IF(B3&gt;=C3,A3-1,"")</f>
        <v/>
      </c>
    </row>
    <row r="4">
      <c r="A4" t="n">
        <v>3</v>
      </c>
      <c r="B4" s="13">
        <f>Calculator!$B$7*(1+MAX(0,Calculator!$B$8))^(A4-1)</f>
        <v/>
      </c>
      <c r="C4" s="13">
        <f>Calculator!$B$6</f>
        <v/>
      </c>
      <c r="D4" s="13">
        <f>C4-B4</f>
        <v/>
      </c>
      <c r="E4" s="13">
        <f>F3</f>
        <v/>
      </c>
      <c r="F4" s="13">
        <f>E4-D4</f>
        <v/>
      </c>
      <c r="G4" s="14">
        <f>IF(AND(E4&gt;0,F4&lt;=0,D4&gt;0),(A4-1)+E4/D4,"")</f>
        <v/>
      </c>
      <c r="H4" s="15">
        <f>IF(B4&gt;=C4,A4-1,"")</f>
        <v/>
      </c>
    </row>
    <row r="5">
      <c r="A5" t="n">
        <v>4</v>
      </c>
      <c r="B5" s="13">
        <f>Calculator!$B$7*(1+MAX(0,Calculator!$B$8))^(A5-1)</f>
        <v/>
      </c>
      <c r="C5" s="13">
        <f>Calculator!$B$6</f>
        <v/>
      </c>
      <c r="D5" s="13">
        <f>C5-B5</f>
        <v/>
      </c>
      <c r="E5" s="13">
        <f>F4</f>
        <v/>
      </c>
      <c r="F5" s="13">
        <f>E5-D5</f>
        <v/>
      </c>
      <c r="G5" s="14">
        <f>IF(AND(E5&gt;0,F5&lt;=0,D5&gt;0),(A5-1)+E5/D5,"")</f>
        <v/>
      </c>
      <c r="H5" s="15">
        <f>IF(B5&gt;=C5,A5-1,"")</f>
        <v/>
      </c>
    </row>
    <row r="6">
      <c r="A6" t="n">
        <v>5</v>
      </c>
      <c r="B6" s="13">
        <f>Calculator!$B$7*(1+MAX(0,Calculator!$B$8))^(A6-1)</f>
        <v/>
      </c>
      <c r="C6" s="13">
        <f>Calculator!$B$6</f>
        <v/>
      </c>
      <c r="D6" s="13">
        <f>C6-B6</f>
        <v/>
      </c>
      <c r="E6" s="13">
        <f>F5</f>
        <v/>
      </c>
      <c r="F6" s="13">
        <f>E6-D6</f>
        <v/>
      </c>
      <c r="G6" s="14">
        <f>IF(AND(E6&gt;0,F6&lt;=0,D6&gt;0),(A6-1)+E6/D6,"")</f>
        <v/>
      </c>
      <c r="H6" s="15">
        <f>IF(B6&gt;=C6,A6-1,"")</f>
        <v/>
      </c>
    </row>
    <row r="7">
      <c r="A7" t="n">
        <v>6</v>
      </c>
      <c r="B7" s="13">
        <f>Calculator!$B$7*(1+MAX(0,Calculator!$B$8))^(A7-1)</f>
        <v/>
      </c>
      <c r="C7" s="13">
        <f>Calculator!$B$6</f>
        <v/>
      </c>
      <c r="D7" s="13">
        <f>C7-B7</f>
        <v/>
      </c>
      <c r="E7" s="13">
        <f>F6</f>
        <v/>
      </c>
      <c r="F7" s="13">
        <f>E7-D7</f>
        <v/>
      </c>
      <c r="G7" s="14">
        <f>IF(AND(E7&gt;0,F7&lt;=0,D7&gt;0),(A7-1)+E7/D7,"")</f>
        <v/>
      </c>
      <c r="H7" s="15">
        <f>IF(B7&gt;=C7,A7-1,"")</f>
        <v/>
      </c>
    </row>
    <row r="8">
      <c r="A8" t="n">
        <v>7</v>
      </c>
      <c r="B8" s="13">
        <f>Calculator!$B$7*(1+MAX(0,Calculator!$B$8))^(A8-1)</f>
        <v/>
      </c>
      <c r="C8" s="13">
        <f>Calculator!$B$6</f>
        <v/>
      </c>
      <c r="D8" s="13">
        <f>C8-B8</f>
        <v/>
      </c>
      <c r="E8" s="13">
        <f>F7</f>
        <v/>
      </c>
      <c r="F8" s="13">
        <f>E8-D8</f>
        <v/>
      </c>
      <c r="G8" s="14">
        <f>IF(AND(E8&gt;0,F8&lt;=0,D8&gt;0),(A8-1)+E8/D8,"")</f>
        <v/>
      </c>
      <c r="H8" s="15">
        <f>IF(B8&gt;=C8,A8-1,"")</f>
        <v/>
      </c>
    </row>
    <row r="9">
      <c r="A9" t="n">
        <v>8</v>
      </c>
      <c r="B9" s="13">
        <f>Calculator!$B$7*(1+MAX(0,Calculator!$B$8))^(A9-1)</f>
        <v/>
      </c>
      <c r="C9" s="13">
        <f>Calculator!$B$6</f>
        <v/>
      </c>
      <c r="D9" s="13">
        <f>C9-B9</f>
        <v/>
      </c>
      <c r="E9" s="13">
        <f>F8</f>
        <v/>
      </c>
      <c r="F9" s="13">
        <f>E9-D9</f>
        <v/>
      </c>
      <c r="G9" s="14">
        <f>IF(AND(E9&gt;0,F9&lt;=0,D9&gt;0),(A9-1)+E9/D9,"")</f>
        <v/>
      </c>
      <c r="H9" s="15">
        <f>IF(B9&gt;=C9,A9-1,"")</f>
        <v/>
      </c>
    </row>
    <row r="10">
      <c r="A10" t="n">
        <v>9</v>
      </c>
      <c r="B10" s="13">
        <f>Calculator!$B$7*(1+MAX(0,Calculator!$B$8))^(A10-1)</f>
        <v/>
      </c>
      <c r="C10" s="13">
        <f>Calculator!$B$6</f>
        <v/>
      </c>
      <c r="D10" s="13">
        <f>C10-B10</f>
        <v/>
      </c>
      <c r="E10" s="13">
        <f>F9</f>
        <v/>
      </c>
      <c r="F10" s="13">
        <f>E10-D10</f>
        <v/>
      </c>
      <c r="G10" s="14">
        <f>IF(AND(E10&gt;0,F10&lt;=0,D10&gt;0),(A10-1)+E10/D10,"")</f>
        <v/>
      </c>
      <c r="H10" s="15">
        <f>IF(B10&gt;=C10,A10-1,"")</f>
        <v/>
      </c>
    </row>
    <row r="11">
      <c r="A11" t="n">
        <v>10</v>
      </c>
      <c r="B11" s="13">
        <f>Calculator!$B$7*(1+MAX(0,Calculator!$B$8))^(A11-1)</f>
        <v/>
      </c>
      <c r="C11" s="13">
        <f>Calculator!$B$6</f>
        <v/>
      </c>
      <c r="D11" s="13">
        <f>C11-B11</f>
        <v/>
      </c>
      <c r="E11" s="13">
        <f>F10</f>
        <v/>
      </c>
      <c r="F11" s="13">
        <f>E11-D11</f>
        <v/>
      </c>
      <c r="G11" s="14">
        <f>IF(AND(E11&gt;0,F11&lt;=0,D11&gt;0),(A11-1)+E11/D11,"")</f>
        <v/>
      </c>
      <c r="H11" s="15">
        <f>IF(B11&gt;=C11,A11-1,"")</f>
        <v/>
      </c>
    </row>
    <row r="12">
      <c r="A12" t="n">
        <v>11</v>
      </c>
      <c r="B12" s="13">
        <f>Calculator!$B$7*(1+MAX(0,Calculator!$B$8))^(A12-1)</f>
        <v/>
      </c>
      <c r="C12" s="13">
        <f>Calculator!$B$6</f>
        <v/>
      </c>
      <c r="D12" s="13">
        <f>C12-B12</f>
        <v/>
      </c>
      <c r="E12" s="13">
        <f>F11</f>
        <v/>
      </c>
      <c r="F12" s="13">
        <f>E12-D12</f>
        <v/>
      </c>
      <c r="G12" s="14">
        <f>IF(AND(E12&gt;0,F12&lt;=0,D12&gt;0),(A12-1)+E12/D12,"")</f>
        <v/>
      </c>
      <c r="H12" s="15">
        <f>IF(B12&gt;=C12,A12-1,"")</f>
        <v/>
      </c>
    </row>
    <row r="13">
      <c r="A13" t="n">
        <v>12</v>
      </c>
      <c r="B13" s="13">
        <f>Calculator!$B$7*(1+MAX(0,Calculator!$B$8))^(A13-1)</f>
        <v/>
      </c>
      <c r="C13" s="13">
        <f>Calculator!$B$6</f>
        <v/>
      </c>
      <c r="D13" s="13">
        <f>C13-B13</f>
        <v/>
      </c>
      <c r="E13" s="13">
        <f>F12</f>
        <v/>
      </c>
      <c r="F13" s="13">
        <f>E13-D13</f>
        <v/>
      </c>
      <c r="G13" s="14">
        <f>IF(AND(E13&gt;0,F13&lt;=0,D13&gt;0),(A13-1)+E13/D13,"")</f>
        <v/>
      </c>
      <c r="H13" s="15">
        <f>IF(B13&gt;=C13,A13-1,"")</f>
        <v/>
      </c>
    </row>
    <row r="14">
      <c r="A14" t="n">
        <v>13</v>
      </c>
      <c r="B14" s="13">
        <f>Calculator!$B$7*(1+MAX(0,Calculator!$B$8))^(A14-1)</f>
        <v/>
      </c>
      <c r="C14" s="13">
        <f>Calculator!$B$6</f>
        <v/>
      </c>
      <c r="D14" s="13">
        <f>C14-B14</f>
        <v/>
      </c>
      <c r="E14" s="13">
        <f>F13</f>
        <v/>
      </c>
      <c r="F14" s="13">
        <f>E14-D14</f>
        <v/>
      </c>
      <c r="G14" s="14">
        <f>IF(AND(E14&gt;0,F14&lt;=0,D14&gt;0),(A14-1)+E14/D14,"")</f>
        <v/>
      </c>
      <c r="H14" s="15">
        <f>IF(B14&gt;=C14,A14-1,"")</f>
        <v/>
      </c>
    </row>
    <row r="15">
      <c r="A15" t="n">
        <v>14</v>
      </c>
      <c r="B15" s="13">
        <f>Calculator!$B$7*(1+MAX(0,Calculator!$B$8))^(A15-1)</f>
        <v/>
      </c>
      <c r="C15" s="13">
        <f>Calculator!$B$6</f>
        <v/>
      </c>
      <c r="D15" s="13">
        <f>C15-B15</f>
        <v/>
      </c>
      <c r="E15" s="13">
        <f>F14</f>
        <v/>
      </c>
      <c r="F15" s="13">
        <f>E15-D15</f>
        <v/>
      </c>
      <c r="G15" s="14">
        <f>IF(AND(E15&gt;0,F15&lt;=0,D15&gt;0),(A15-1)+E15/D15,"")</f>
        <v/>
      </c>
      <c r="H15" s="15">
        <f>IF(B15&gt;=C15,A15-1,"")</f>
        <v/>
      </c>
    </row>
    <row r="16">
      <c r="A16" t="n">
        <v>15</v>
      </c>
      <c r="B16" s="13">
        <f>Calculator!$B$7*(1+MAX(0,Calculator!$B$8))^(A16-1)</f>
        <v/>
      </c>
      <c r="C16" s="13">
        <f>Calculator!$B$6</f>
        <v/>
      </c>
      <c r="D16" s="13">
        <f>C16-B16</f>
        <v/>
      </c>
      <c r="E16" s="13">
        <f>F15</f>
        <v/>
      </c>
      <c r="F16" s="13">
        <f>E16-D16</f>
        <v/>
      </c>
      <c r="G16" s="14">
        <f>IF(AND(E16&gt;0,F16&lt;=0,D16&gt;0),(A16-1)+E16/D16,"")</f>
        <v/>
      </c>
      <c r="H16" s="15">
        <f>IF(B16&gt;=C16,A16-1,"")</f>
        <v/>
      </c>
    </row>
    <row r="17">
      <c r="A17" t="n">
        <v>16</v>
      </c>
      <c r="B17" s="13">
        <f>Calculator!$B$7*(1+MAX(0,Calculator!$B$8))^(A17-1)</f>
        <v/>
      </c>
      <c r="C17" s="13">
        <f>Calculator!$B$6</f>
        <v/>
      </c>
      <c r="D17" s="13">
        <f>C17-B17</f>
        <v/>
      </c>
      <c r="E17" s="13">
        <f>F16</f>
        <v/>
      </c>
      <c r="F17" s="13">
        <f>E17-D17</f>
        <v/>
      </c>
      <c r="G17" s="14">
        <f>IF(AND(E17&gt;0,F17&lt;=0,D17&gt;0),(A17-1)+E17/D17,"")</f>
        <v/>
      </c>
      <c r="H17" s="15">
        <f>IF(B17&gt;=C17,A17-1,"")</f>
        <v/>
      </c>
    </row>
    <row r="18">
      <c r="A18" t="n">
        <v>17</v>
      </c>
      <c r="B18" s="13">
        <f>Calculator!$B$7*(1+MAX(0,Calculator!$B$8))^(A18-1)</f>
        <v/>
      </c>
      <c r="C18" s="13">
        <f>Calculator!$B$6</f>
        <v/>
      </c>
      <c r="D18" s="13">
        <f>C18-B18</f>
        <v/>
      </c>
      <c r="E18" s="13">
        <f>F17</f>
        <v/>
      </c>
      <c r="F18" s="13">
        <f>E18-D18</f>
        <v/>
      </c>
      <c r="G18" s="14">
        <f>IF(AND(E18&gt;0,F18&lt;=0,D18&gt;0),(A18-1)+E18/D18,"")</f>
        <v/>
      </c>
      <c r="H18" s="15">
        <f>IF(B18&gt;=C18,A18-1,"")</f>
        <v/>
      </c>
    </row>
    <row r="19">
      <c r="A19" t="n">
        <v>18</v>
      </c>
      <c r="B19" s="13">
        <f>Calculator!$B$7*(1+MAX(0,Calculator!$B$8))^(A19-1)</f>
        <v/>
      </c>
      <c r="C19" s="13">
        <f>Calculator!$B$6</f>
        <v/>
      </c>
      <c r="D19" s="13">
        <f>C19-B19</f>
        <v/>
      </c>
      <c r="E19" s="13">
        <f>F18</f>
        <v/>
      </c>
      <c r="F19" s="13">
        <f>E19-D19</f>
        <v/>
      </c>
      <c r="G19" s="14">
        <f>IF(AND(E19&gt;0,F19&lt;=0,D19&gt;0),(A19-1)+E19/D19,"")</f>
        <v/>
      </c>
      <c r="H19" s="15">
        <f>IF(B19&gt;=C19,A19-1,"")</f>
        <v/>
      </c>
    </row>
    <row r="20">
      <c r="A20" t="n">
        <v>19</v>
      </c>
      <c r="B20" s="13">
        <f>Calculator!$B$7*(1+MAX(0,Calculator!$B$8))^(A20-1)</f>
        <v/>
      </c>
      <c r="C20" s="13">
        <f>Calculator!$B$6</f>
        <v/>
      </c>
      <c r="D20" s="13">
        <f>C20-B20</f>
        <v/>
      </c>
      <c r="E20" s="13">
        <f>F19</f>
        <v/>
      </c>
      <c r="F20" s="13">
        <f>E20-D20</f>
        <v/>
      </c>
      <c r="G20" s="14">
        <f>IF(AND(E20&gt;0,F20&lt;=0,D20&gt;0),(A20-1)+E20/D20,"")</f>
        <v/>
      </c>
      <c r="H20" s="15">
        <f>IF(B20&gt;=C20,A20-1,"")</f>
        <v/>
      </c>
    </row>
    <row r="21">
      <c r="A21" t="n">
        <v>20</v>
      </c>
      <c r="B21" s="13">
        <f>Calculator!$B$7*(1+MAX(0,Calculator!$B$8))^(A21-1)</f>
        <v/>
      </c>
      <c r="C21" s="13">
        <f>Calculator!$B$6</f>
        <v/>
      </c>
      <c r="D21" s="13">
        <f>C21-B21</f>
        <v/>
      </c>
      <c r="E21" s="13">
        <f>F20</f>
        <v/>
      </c>
      <c r="F21" s="13">
        <f>E21-D21</f>
        <v/>
      </c>
      <c r="G21" s="14">
        <f>IF(AND(E21&gt;0,F21&lt;=0,D21&gt;0),(A21-1)+E21/D21,"")</f>
        <v/>
      </c>
      <c r="H21" s="15">
        <f>IF(B21&gt;=C21,A21-1,"")</f>
        <v/>
      </c>
    </row>
    <row r="22">
      <c r="A22" t="n">
        <v>21</v>
      </c>
      <c r="B22" s="13">
        <f>Calculator!$B$7*(1+MAX(0,Calculator!$B$8))^(A22-1)</f>
        <v/>
      </c>
      <c r="C22" s="13">
        <f>Calculator!$B$6</f>
        <v/>
      </c>
      <c r="D22" s="13">
        <f>C22-B22</f>
        <v/>
      </c>
      <c r="E22" s="13">
        <f>F21</f>
        <v/>
      </c>
      <c r="F22" s="13">
        <f>E22-D22</f>
        <v/>
      </c>
      <c r="G22" s="14">
        <f>IF(AND(E22&gt;0,F22&lt;=0,D22&gt;0),(A22-1)+E22/D22,"")</f>
        <v/>
      </c>
      <c r="H22" s="15">
        <f>IF(B22&gt;=C22,A22-1,"")</f>
        <v/>
      </c>
    </row>
    <row r="23">
      <c r="A23" t="n">
        <v>22</v>
      </c>
      <c r="B23" s="13">
        <f>Calculator!$B$7*(1+MAX(0,Calculator!$B$8))^(A23-1)</f>
        <v/>
      </c>
      <c r="C23" s="13">
        <f>Calculator!$B$6</f>
        <v/>
      </c>
      <c r="D23" s="13">
        <f>C23-B23</f>
        <v/>
      </c>
      <c r="E23" s="13">
        <f>F22</f>
        <v/>
      </c>
      <c r="F23" s="13">
        <f>E23-D23</f>
        <v/>
      </c>
      <c r="G23" s="14">
        <f>IF(AND(E23&gt;0,F23&lt;=0,D23&gt;0),(A23-1)+E23/D23,"")</f>
        <v/>
      </c>
      <c r="H23" s="15">
        <f>IF(B23&gt;=C23,A23-1,"")</f>
        <v/>
      </c>
    </row>
    <row r="24">
      <c r="A24" t="n">
        <v>23</v>
      </c>
      <c r="B24" s="13">
        <f>Calculator!$B$7*(1+MAX(0,Calculator!$B$8))^(A24-1)</f>
        <v/>
      </c>
      <c r="C24" s="13">
        <f>Calculator!$B$6</f>
        <v/>
      </c>
      <c r="D24" s="13">
        <f>C24-B24</f>
        <v/>
      </c>
      <c r="E24" s="13">
        <f>F23</f>
        <v/>
      </c>
      <c r="F24" s="13">
        <f>E24-D24</f>
        <v/>
      </c>
      <c r="G24" s="14">
        <f>IF(AND(E24&gt;0,F24&lt;=0,D24&gt;0),(A24-1)+E24/D24,"")</f>
        <v/>
      </c>
      <c r="H24" s="15">
        <f>IF(B24&gt;=C24,A24-1,"")</f>
        <v/>
      </c>
    </row>
    <row r="25">
      <c r="A25" t="n">
        <v>24</v>
      </c>
      <c r="B25" s="13">
        <f>Calculator!$B$7*(1+MAX(0,Calculator!$B$8))^(A25-1)</f>
        <v/>
      </c>
      <c r="C25" s="13">
        <f>Calculator!$B$6</f>
        <v/>
      </c>
      <c r="D25" s="13">
        <f>C25-B25</f>
        <v/>
      </c>
      <c r="E25" s="13">
        <f>F24</f>
        <v/>
      </c>
      <c r="F25" s="13">
        <f>E25-D25</f>
        <v/>
      </c>
      <c r="G25" s="14">
        <f>IF(AND(E25&gt;0,F25&lt;=0,D25&gt;0),(A25-1)+E25/D25,"")</f>
        <v/>
      </c>
      <c r="H25" s="15">
        <f>IF(B25&gt;=C25,A25-1,"")</f>
        <v/>
      </c>
    </row>
    <row r="26">
      <c r="A26" t="n">
        <v>25</v>
      </c>
      <c r="B26" s="13">
        <f>Calculator!$B$7*(1+MAX(0,Calculator!$B$8))^(A26-1)</f>
        <v/>
      </c>
      <c r="C26" s="13">
        <f>Calculator!$B$6</f>
        <v/>
      </c>
      <c r="D26" s="13">
        <f>C26-B26</f>
        <v/>
      </c>
      <c r="E26" s="13">
        <f>F25</f>
        <v/>
      </c>
      <c r="F26" s="13">
        <f>E26-D26</f>
        <v/>
      </c>
      <c r="G26" s="14">
        <f>IF(AND(E26&gt;0,F26&lt;=0,D26&gt;0),(A26-1)+E26/D26,"")</f>
        <v/>
      </c>
      <c r="H26" s="15">
        <f>IF(B26&gt;=C26,A26-1,"")</f>
        <v/>
      </c>
    </row>
    <row r="27">
      <c r="A27" t="n">
        <v>26</v>
      </c>
      <c r="B27" s="13">
        <f>Calculator!$B$7*(1+MAX(0,Calculator!$B$8))^(A27-1)</f>
        <v/>
      </c>
      <c r="C27" s="13">
        <f>Calculator!$B$6</f>
        <v/>
      </c>
      <c r="D27" s="13">
        <f>C27-B27</f>
        <v/>
      </c>
      <c r="E27" s="13">
        <f>F26</f>
        <v/>
      </c>
      <c r="F27" s="13">
        <f>E27-D27</f>
        <v/>
      </c>
      <c r="G27" s="14">
        <f>IF(AND(E27&gt;0,F27&lt;=0,D27&gt;0),(A27-1)+E27/D27,"")</f>
        <v/>
      </c>
      <c r="H27" s="15">
        <f>IF(B27&gt;=C27,A27-1,"")</f>
        <v/>
      </c>
    </row>
    <row r="28">
      <c r="A28" t="n">
        <v>27</v>
      </c>
      <c r="B28" s="13">
        <f>Calculator!$B$7*(1+MAX(0,Calculator!$B$8))^(A28-1)</f>
        <v/>
      </c>
      <c r="C28" s="13">
        <f>Calculator!$B$6</f>
        <v/>
      </c>
      <c r="D28" s="13">
        <f>C28-B28</f>
        <v/>
      </c>
      <c r="E28" s="13">
        <f>F27</f>
        <v/>
      </c>
      <c r="F28" s="13">
        <f>E28-D28</f>
        <v/>
      </c>
      <c r="G28" s="14">
        <f>IF(AND(E28&gt;0,F28&lt;=0,D28&gt;0),(A28-1)+E28/D28,"")</f>
        <v/>
      </c>
      <c r="H28" s="15">
        <f>IF(B28&gt;=C28,A28-1,"")</f>
        <v/>
      </c>
    </row>
    <row r="29">
      <c r="A29" t="n">
        <v>28</v>
      </c>
      <c r="B29" s="13">
        <f>Calculator!$B$7*(1+MAX(0,Calculator!$B$8))^(A29-1)</f>
        <v/>
      </c>
      <c r="C29" s="13">
        <f>Calculator!$B$6</f>
        <v/>
      </c>
      <c r="D29" s="13">
        <f>C29-B29</f>
        <v/>
      </c>
      <c r="E29" s="13">
        <f>F28</f>
        <v/>
      </c>
      <c r="F29" s="13">
        <f>E29-D29</f>
        <v/>
      </c>
      <c r="G29" s="14">
        <f>IF(AND(E29&gt;0,F29&lt;=0,D29&gt;0),(A29-1)+E29/D29,"")</f>
        <v/>
      </c>
      <c r="H29" s="15">
        <f>IF(B29&gt;=C29,A29-1,"")</f>
        <v/>
      </c>
    </row>
    <row r="30">
      <c r="A30" t="n">
        <v>29</v>
      </c>
      <c r="B30" s="13">
        <f>Calculator!$B$7*(1+MAX(0,Calculator!$B$8))^(A30-1)</f>
        <v/>
      </c>
      <c r="C30" s="13">
        <f>Calculator!$B$6</f>
        <v/>
      </c>
      <c r="D30" s="13">
        <f>C30-B30</f>
        <v/>
      </c>
      <c r="E30" s="13">
        <f>F29</f>
        <v/>
      </c>
      <c r="F30" s="13">
        <f>E30-D30</f>
        <v/>
      </c>
      <c r="G30" s="14">
        <f>IF(AND(E30&gt;0,F30&lt;=0,D30&gt;0),(A30-1)+E30/D30,"")</f>
        <v/>
      </c>
      <c r="H30" s="15">
        <f>IF(B30&gt;=C30,A30-1,"")</f>
        <v/>
      </c>
    </row>
    <row r="31">
      <c r="A31" t="n">
        <v>30</v>
      </c>
      <c r="B31" s="13">
        <f>Calculator!$B$7*(1+MAX(0,Calculator!$B$8))^(A31-1)</f>
        <v/>
      </c>
      <c r="C31" s="13">
        <f>Calculator!$B$6</f>
        <v/>
      </c>
      <c r="D31" s="13">
        <f>C31-B31</f>
        <v/>
      </c>
      <c r="E31" s="13">
        <f>F30</f>
        <v/>
      </c>
      <c r="F31" s="13">
        <f>E31-D31</f>
        <v/>
      </c>
      <c r="G31" s="14">
        <f>IF(AND(E31&gt;0,F31&lt;=0,D31&gt;0),(A31-1)+E31/D31,"")</f>
        <v/>
      </c>
      <c r="H31" s="15">
        <f>IF(B31&gt;=C31,A31-1,"")</f>
        <v/>
      </c>
    </row>
    <row r="32">
      <c r="A32" t="n">
        <v>31</v>
      </c>
      <c r="B32" s="13">
        <f>Calculator!$B$7*(1+MAX(0,Calculator!$B$8))^(A32-1)</f>
        <v/>
      </c>
      <c r="C32" s="13">
        <f>Calculator!$B$6</f>
        <v/>
      </c>
      <c r="D32" s="13">
        <f>C32-B32</f>
        <v/>
      </c>
      <c r="E32" s="13">
        <f>F31</f>
        <v/>
      </c>
      <c r="F32" s="13">
        <f>E32-D32</f>
        <v/>
      </c>
      <c r="G32" s="14">
        <f>IF(AND(E32&gt;0,F32&lt;=0,D32&gt;0),(A32-1)+E32/D32,"")</f>
        <v/>
      </c>
      <c r="H32" s="15">
        <f>IF(B32&gt;=C32,A32-1,"")</f>
        <v/>
      </c>
    </row>
    <row r="33">
      <c r="A33" t="n">
        <v>32</v>
      </c>
      <c r="B33" s="13">
        <f>Calculator!$B$7*(1+MAX(0,Calculator!$B$8))^(A33-1)</f>
        <v/>
      </c>
      <c r="C33" s="13">
        <f>Calculator!$B$6</f>
        <v/>
      </c>
      <c r="D33" s="13">
        <f>C33-B33</f>
        <v/>
      </c>
      <c r="E33" s="13">
        <f>F32</f>
        <v/>
      </c>
      <c r="F33" s="13">
        <f>E33-D33</f>
        <v/>
      </c>
      <c r="G33" s="14">
        <f>IF(AND(E33&gt;0,F33&lt;=0,D33&gt;0),(A33-1)+E33/D33,"")</f>
        <v/>
      </c>
      <c r="H33" s="15">
        <f>IF(B33&gt;=C33,A33-1,"")</f>
        <v/>
      </c>
    </row>
    <row r="34">
      <c r="A34" t="n">
        <v>33</v>
      </c>
      <c r="B34" s="13">
        <f>Calculator!$B$7*(1+MAX(0,Calculator!$B$8))^(A34-1)</f>
        <v/>
      </c>
      <c r="C34" s="13">
        <f>Calculator!$B$6</f>
        <v/>
      </c>
      <c r="D34" s="13">
        <f>C34-B34</f>
        <v/>
      </c>
      <c r="E34" s="13">
        <f>F33</f>
        <v/>
      </c>
      <c r="F34" s="13">
        <f>E34-D34</f>
        <v/>
      </c>
      <c r="G34" s="14">
        <f>IF(AND(E34&gt;0,F34&lt;=0,D34&gt;0),(A34-1)+E34/D34,"")</f>
        <v/>
      </c>
      <c r="H34" s="15">
        <f>IF(B34&gt;=C34,A34-1,"")</f>
        <v/>
      </c>
    </row>
    <row r="35">
      <c r="A35" t="n">
        <v>34</v>
      </c>
      <c r="B35" s="13">
        <f>Calculator!$B$7*(1+MAX(0,Calculator!$B$8))^(A35-1)</f>
        <v/>
      </c>
      <c r="C35" s="13">
        <f>Calculator!$B$6</f>
        <v/>
      </c>
      <c r="D35" s="13">
        <f>C35-B35</f>
        <v/>
      </c>
      <c r="E35" s="13">
        <f>F34</f>
        <v/>
      </c>
      <c r="F35" s="13">
        <f>E35-D35</f>
        <v/>
      </c>
      <c r="G35" s="14">
        <f>IF(AND(E35&gt;0,F35&lt;=0,D35&gt;0),(A35-1)+E35/D35,"")</f>
        <v/>
      </c>
      <c r="H35" s="15">
        <f>IF(B35&gt;=C35,A35-1,"")</f>
        <v/>
      </c>
    </row>
    <row r="36">
      <c r="A36" t="n">
        <v>35</v>
      </c>
      <c r="B36" s="13">
        <f>Calculator!$B$7*(1+MAX(0,Calculator!$B$8))^(A36-1)</f>
        <v/>
      </c>
      <c r="C36" s="13">
        <f>Calculator!$B$6</f>
        <v/>
      </c>
      <c r="D36" s="13">
        <f>C36-B36</f>
        <v/>
      </c>
      <c r="E36" s="13">
        <f>F35</f>
        <v/>
      </c>
      <c r="F36" s="13">
        <f>E36-D36</f>
        <v/>
      </c>
      <c r="G36" s="14">
        <f>IF(AND(E36&gt;0,F36&lt;=0,D36&gt;0),(A36-1)+E36/D36,"")</f>
        <v/>
      </c>
      <c r="H36" s="15">
        <f>IF(B36&gt;=C36,A36-1,"")</f>
        <v/>
      </c>
    </row>
    <row r="37">
      <c r="A37" t="n">
        <v>36</v>
      </c>
      <c r="B37" s="13">
        <f>Calculator!$B$7*(1+MAX(0,Calculator!$B$8))^(A37-1)</f>
        <v/>
      </c>
      <c r="C37" s="13">
        <f>Calculator!$B$6</f>
        <v/>
      </c>
      <c r="D37" s="13">
        <f>C37-B37</f>
        <v/>
      </c>
      <c r="E37" s="13">
        <f>F36</f>
        <v/>
      </c>
      <c r="F37" s="13">
        <f>E37-D37</f>
        <v/>
      </c>
      <c r="G37" s="14">
        <f>IF(AND(E37&gt;0,F37&lt;=0,D37&gt;0),(A37-1)+E37/D37,"")</f>
        <v/>
      </c>
      <c r="H37" s="15">
        <f>IF(B37&gt;=C37,A37-1,"")</f>
        <v/>
      </c>
    </row>
    <row r="38">
      <c r="A38" t="n">
        <v>37</v>
      </c>
      <c r="B38" s="13">
        <f>Calculator!$B$7*(1+MAX(0,Calculator!$B$8))^(A38-1)</f>
        <v/>
      </c>
      <c r="C38" s="13">
        <f>Calculator!$B$6</f>
        <v/>
      </c>
      <c r="D38" s="13">
        <f>C38-B38</f>
        <v/>
      </c>
      <c r="E38" s="13">
        <f>F37</f>
        <v/>
      </c>
      <c r="F38" s="13">
        <f>E38-D38</f>
        <v/>
      </c>
      <c r="G38" s="14">
        <f>IF(AND(E38&gt;0,F38&lt;=0,D38&gt;0),(A38-1)+E38/D38,"")</f>
        <v/>
      </c>
      <c r="H38" s="15">
        <f>IF(B38&gt;=C38,A38-1,"")</f>
        <v/>
      </c>
    </row>
    <row r="39">
      <c r="A39" t="n">
        <v>38</v>
      </c>
      <c r="B39" s="13">
        <f>Calculator!$B$7*(1+MAX(0,Calculator!$B$8))^(A39-1)</f>
        <v/>
      </c>
      <c r="C39" s="13">
        <f>Calculator!$B$6</f>
        <v/>
      </c>
      <c r="D39" s="13">
        <f>C39-B39</f>
        <v/>
      </c>
      <c r="E39" s="13">
        <f>F38</f>
        <v/>
      </c>
      <c r="F39" s="13">
        <f>E39-D39</f>
        <v/>
      </c>
      <c r="G39" s="14">
        <f>IF(AND(E39&gt;0,F39&lt;=0,D39&gt;0),(A39-1)+E39/D39,"")</f>
        <v/>
      </c>
      <c r="H39" s="15">
        <f>IF(B39&gt;=C39,A39-1,"")</f>
        <v/>
      </c>
    </row>
    <row r="40">
      <c r="A40" t="n">
        <v>39</v>
      </c>
      <c r="B40" s="13">
        <f>Calculator!$B$7*(1+MAX(0,Calculator!$B$8))^(A40-1)</f>
        <v/>
      </c>
      <c r="C40" s="13">
        <f>Calculator!$B$6</f>
        <v/>
      </c>
      <c r="D40" s="13">
        <f>C40-B40</f>
        <v/>
      </c>
      <c r="E40" s="13">
        <f>F39</f>
        <v/>
      </c>
      <c r="F40" s="13">
        <f>E40-D40</f>
        <v/>
      </c>
      <c r="G40" s="14">
        <f>IF(AND(E40&gt;0,F40&lt;=0,D40&gt;0),(A40-1)+E40/D40,"")</f>
        <v/>
      </c>
      <c r="H40" s="15">
        <f>IF(B40&gt;=C40,A40-1,"")</f>
        <v/>
      </c>
    </row>
    <row r="41">
      <c r="A41" t="n">
        <v>40</v>
      </c>
      <c r="B41" s="13">
        <f>Calculator!$B$7*(1+MAX(0,Calculator!$B$8))^(A41-1)</f>
        <v/>
      </c>
      <c r="C41" s="13">
        <f>Calculator!$B$6</f>
        <v/>
      </c>
      <c r="D41" s="13">
        <f>C41-B41</f>
        <v/>
      </c>
      <c r="E41" s="13">
        <f>F40</f>
        <v/>
      </c>
      <c r="F41" s="13">
        <f>E41-D41</f>
        <v/>
      </c>
      <c r="G41" s="14">
        <f>IF(AND(E41&gt;0,F41&lt;=0,D41&gt;0),(A41-1)+E41/D41,"")</f>
        <v/>
      </c>
      <c r="H41" s="15">
        <f>IF(B41&gt;=C41,A41-1,"")</f>
        <v/>
      </c>
    </row>
    <row r="42">
      <c r="A42" t="n">
        <v>41</v>
      </c>
      <c r="B42" s="13">
        <f>Calculator!$B$7*(1+MAX(0,Calculator!$B$8))^(A42-1)</f>
        <v/>
      </c>
      <c r="C42" s="13">
        <f>Calculator!$B$6</f>
        <v/>
      </c>
      <c r="D42" s="13">
        <f>C42-B42</f>
        <v/>
      </c>
      <c r="E42" s="13">
        <f>F41</f>
        <v/>
      </c>
      <c r="F42" s="13">
        <f>E42-D42</f>
        <v/>
      </c>
      <c r="G42" s="14">
        <f>IF(AND(E42&gt;0,F42&lt;=0,D42&gt;0),(A42-1)+E42/D42,"")</f>
        <v/>
      </c>
      <c r="H42" s="15">
        <f>IF(B42&gt;=C42,A42-1,"")</f>
        <v/>
      </c>
    </row>
    <row r="43">
      <c r="A43" t="n">
        <v>42</v>
      </c>
      <c r="B43" s="13">
        <f>Calculator!$B$7*(1+MAX(0,Calculator!$B$8))^(A43-1)</f>
        <v/>
      </c>
      <c r="C43" s="13">
        <f>Calculator!$B$6</f>
        <v/>
      </c>
      <c r="D43" s="13">
        <f>C43-B43</f>
        <v/>
      </c>
      <c r="E43" s="13">
        <f>F42</f>
        <v/>
      </c>
      <c r="F43" s="13">
        <f>E43-D43</f>
        <v/>
      </c>
      <c r="G43" s="14">
        <f>IF(AND(E43&gt;0,F43&lt;=0,D43&gt;0),(A43-1)+E43/D43,"")</f>
        <v/>
      </c>
      <c r="H43" s="15">
        <f>IF(B43&gt;=C43,A43-1,"")</f>
        <v/>
      </c>
    </row>
    <row r="44">
      <c r="A44" t="n">
        <v>43</v>
      </c>
      <c r="B44" s="13">
        <f>Calculator!$B$7*(1+MAX(0,Calculator!$B$8))^(A44-1)</f>
        <v/>
      </c>
      <c r="C44" s="13">
        <f>Calculator!$B$6</f>
        <v/>
      </c>
      <c r="D44" s="13">
        <f>C44-B44</f>
        <v/>
      </c>
      <c r="E44" s="13">
        <f>F43</f>
        <v/>
      </c>
      <c r="F44" s="13">
        <f>E44-D44</f>
        <v/>
      </c>
      <c r="G44" s="14">
        <f>IF(AND(E44&gt;0,F44&lt;=0,D44&gt;0),(A44-1)+E44/D44,"")</f>
        <v/>
      </c>
      <c r="H44" s="15">
        <f>IF(B44&gt;=C44,A44-1,"")</f>
        <v/>
      </c>
    </row>
    <row r="45">
      <c r="A45" t="n">
        <v>44</v>
      </c>
      <c r="B45" s="13">
        <f>Calculator!$B$7*(1+MAX(0,Calculator!$B$8))^(A45-1)</f>
        <v/>
      </c>
      <c r="C45" s="13">
        <f>Calculator!$B$6</f>
        <v/>
      </c>
      <c r="D45" s="13">
        <f>C45-B45</f>
        <v/>
      </c>
      <c r="E45" s="13">
        <f>F44</f>
        <v/>
      </c>
      <c r="F45" s="13">
        <f>E45-D45</f>
        <v/>
      </c>
      <c r="G45" s="14">
        <f>IF(AND(E45&gt;0,F45&lt;=0,D45&gt;0),(A45-1)+E45/D45,"")</f>
        <v/>
      </c>
      <c r="H45" s="15">
        <f>IF(B45&gt;=C45,A45-1,"")</f>
        <v/>
      </c>
    </row>
    <row r="46">
      <c r="A46" t="n">
        <v>45</v>
      </c>
      <c r="B46" s="13">
        <f>Calculator!$B$7*(1+MAX(0,Calculator!$B$8))^(A46-1)</f>
        <v/>
      </c>
      <c r="C46" s="13">
        <f>Calculator!$B$6</f>
        <v/>
      </c>
      <c r="D46" s="13">
        <f>C46-B46</f>
        <v/>
      </c>
      <c r="E46" s="13">
        <f>F45</f>
        <v/>
      </c>
      <c r="F46" s="13">
        <f>E46-D46</f>
        <v/>
      </c>
      <c r="G46" s="14">
        <f>IF(AND(E46&gt;0,F46&lt;=0,D46&gt;0),(A46-1)+E46/D46,"")</f>
        <v/>
      </c>
      <c r="H46" s="15">
        <f>IF(B46&gt;=C46,A46-1,"")</f>
        <v/>
      </c>
    </row>
    <row r="47">
      <c r="A47" t="n">
        <v>46</v>
      </c>
      <c r="B47" s="13">
        <f>Calculator!$B$7*(1+MAX(0,Calculator!$B$8))^(A47-1)</f>
        <v/>
      </c>
      <c r="C47" s="13">
        <f>Calculator!$B$6</f>
        <v/>
      </c>
      <c r="D47" s="13">
        <f>C47-B47</f>
        <v/>
      </c>
      <c r="E47" s="13">
        <f>F46</f>
        <v/>
      </c>
      <c r="F47" s="13">
        <f>E47-D47</f>
        <v/>
      </c>
      <c r="G47" s="14">
        <f>IF(AND(E47&gt;0,F47&lt;=0,D47&gt;0),(A47-1)+E47/D47,"")</f>
        <v/>
      </c>
      <c r="H47" s="15">
        <f>IF(B47&gt;=C47,A47-1,"")</f>
        <v/>
      </c>
    </row>
    <row r="48">
      <c r="A48" t="n">
        <v>47</v>
      </c>
      <c r="B48" s="13">
        <f>Calculator!$B$7*(1+MAX(0,Calculator!$B$8))^(A48-1)</f>
        <v/>
      </c>
      <c r="C48" s="13">
        <f>Calculator!$B$6</f>
        <v/>
      </c>
      <c r="D48" s="13">
        <f>C48-B48</f>
        <v/>
      </c>
      <c r="E48" s="13">
        <f>F47</f>
        <v/>
      </c>
      <c r="F48" s="13">
        <f>E48-D48</f>
        <v/>
      </c>
      <c r="G48" s="14">
        <f>IF(AND(E48&gt;0,F48&lt;=0,D48&gt;0),(A48-1)+E48/D48,"")</f>
        <v/>
      </c>
      <c r="H48" s="15">
        <f>IF(B48&gt;=C48,A48-1,"")</f>
        <v/>
      </c>
    </row>
    <row r="49">
      <c r="A49" t="n">
        <v>48</v>
      </c>
      <c r="B49" s="13">
        <f>Calculator!$B$7*(1+MAX(0,Calculator!$B$8))^(A49-1)</f>
        <v/>
      </c>
      <c r="C49" s="13">
        <f>Calculator!$B$6</f>
        <v/>
      </c>
      <c r="D49" s="13">
        <f>C49-B49</f>
        <v/>
      </c>
      <c r="E49" s="13">
        <f>F48</f>
        <v/>
      </c>
      <c r="F49" s="13">
        <f>E49-D49</f>
        <v/>
      </c>
      <c r="G49" s="14">
        <f>IF(AND(E49&gt;0,F49&lt;=0,D49&gt;0),(A49-1)+E49/D49,"")</f>
        <v/>
      </c>
      <c r="H49" s="15">
        <f>IF(B49&gt;=C49,A49-1,"")</f>
        <v/>
      </c>
    </row>
    <row r="50">
      <c r="A50" t="n">
        <v>49</v>
      </c>
      <c r="B50" s="13">
        <f>Calculator!$B$7*(1+MAX(0,Calculator!$B$8))^(A50-1)</f>
        <v/>
      </c>
      <c r="C50" s="13">
        <f>Calculator!$B$6</f>
        <v/>
      </c>
      <c r="D50" s="13">
        <f>C50-B50</f>
        <v/>
      </c>
      <c r="E50" s="13">
        <f>F49</f>
        <v/>
      </c>
      <c r="F50" s="13">
        <f>E50-D50</f>
        <v/>
      </c>
      <c r="G50" s="14">
        <f>IF(AND(E50&gt;0,F50&lt;=0,D50&gt;0),(A50-1)+E50/D50,"")</f>
        <v/>
      </c>
      <c r="H50" s="15">
        <f>IF(B50&gt;=C50,A50-1,"")</f>
        <v/>
      </c>
    </row>
    <row r="51">
      <c r="A51" t="n">
        <v>50</v>
      </c>
      <c r="B51" s="13">
        <f>Calculator!$B$7*(1+MAX(0,Calculator!$B$8))^(A51-1)</f>
        <v/>
      </c>
      <c r="C51" s="13">
        <f>Calculator!$B$6</f>
        <v/>
      </c>
      <c r="D51" s="13">
        <f>C51-B51</f>
        <v/>
      </c>
      <c r="E51" s="13">
        <f>F50</f>
        <v/>
      </c>
      <c r="F51" s="13">
        <f>E51-D51</f>
        <v/>
      </c>
      <c r="G51" s="14">
        <f>IF(AND(E51&gt;0,F51&lt;=0,D51&gt;0),(A51-1)+E51/D51,"")</f>
        <v/>
      </c>
      <c r="H51" s="15">
        <f>IF(B51&gt;=C51,A51-1,"")</f>
        <v/>
      </c>
    </row>
    <row r="52">
      <c r="A52" t="n">
        <v>51</v>
      </c>
      <c r="B52" s="13">
        <f>Calculator!$B$7*(1+MAX(0,Calculator!$B$8))^(A52-1)</f>
        <v/>
      </c>
      <c r="C52" s="13">
        <f>Calculator!$B$6</f>
        <v/>
      </c>
      <c r="D52" s="13">
        <f>C52-B52</f>
        <v/>
      </c>
      <c r="E52" s="13">
        <f>F51</f>
        <v/>
      </c>
      <c r="F52" s="13">
        <f>E52-D52</f>
        <v/>
      </c>
      <c r="G52" s="14">
        <f>IF(AND(E52&gt;0,F52&lt;=0,D52&gt;0),(A52-1)+E52/D52,"")</f>
        <v/>
      </c>
      <c r="H52" s="15">
        <f>IF(B52&gt;=C52,A52-1,"")</f>
        <v/>
      </c>
    </row>
    <row r="53">
      <c r="A53" t="n">
        <v>52</v>
      </c>
      <c r="B53" s="13">
        <f>Calculator!$B$7*(1+MAX(0,Calculator!$B$8))^(A53-1)</f>
        <v/>
      </c>
      <c r="C53" s="13">
        <f>Calculator!$B$6</f>
        <v/>
      </c>
      <c r="D53" s="13">
        <f>C53-B53</f>
        <v/>
      </c>
      <c r="E53" s="13">
        <f>F52</f>
        <v/>
      </c>
      <c r="F53" s="13">
        <f>E53-D53</f>
        <v/>
      </c>
      <c r="G53" s="14">
        <f>IF(AND(E53&gt;0,F53&lt;=0,D53&gt;0),(A53-1)+E53/D53,"")</f>
        <v/>
      </c>
      <c r="H53" s="15">
        <f>IF(B53&gt;=C53,A53-1,"")</f>
        <v/>
      </c>
    </row>
    <row r="54">
      <c r="A54" t="n">
        <v>53</v>
      </c>
      <c r="B54" s="13">
        <f>Calculator!$B$7*(1+MAX(0,Calculator!$B$8))^(A54-1)</f>
        <v/>
      </c>
      <c r="C54" s="13">
        <f>Calculator!$B$6</f>
        <v/>
      </c>
      <c r="D54" s="13">
        <f>C54-B54</f>
        <v/>
      </c>
      <c r="E54" s="13">
        <f>F53</f>
        <v/>
      </c>
      <c r="F54" s="13">
        <f>E54-D54</f>
        <v/>
      </c>
      <c r="G54" s="14">
        <f>IF(AND(E54&gt;0,F54&lt;=0,D54&gt;0),(A54-1)+E54/D54,"")</f>
        <v/>
      </c>
      <c r="H54" s="15">
        <f>IF(B54&gt;=C54,A54-1,"")</f>
        <v/>
      </c>
    </row>
    <row r="55">
      <c r="A55" t="n">
        <v>54</v>
      </c>
      <c r="B55" s="13">
        <f>Calculator!$B$7*(1+MAX(0,Calculator!$B$8))^(A55-1)</f>
        <v/>
      </c>
      <c r="C55" s="13">
        <f>Calculator!$B$6</f>
        <v/>
      </c>
      <c r="D55" s="13">
        <f>C55-B55</f>
        <v/>
      </c>
      <c r="E55" s="13">
        <f>F54</f>
        <v/>
      </c>
      <c r="F55" s="13">
        <f>E55-D55</f>
        <v/>
      </c>
      <c r="G55" s="14">
        <f>IF(AND(E55&gt;0,F55&lt;=0,D55&gt;0),(A55-1)+E55/D55,"")</f>
        <v/>
      </c>
      <c r="H55" s="15">
        <f>IF(B55&gt;=C55,A55-1,"")</f>
        <v/>
      </c>
    </row>
    <row r="56">
      <c r="A56" t="n">
        <v>55</v>
      </c>
      <c r="B56" s="13">
        <f>Calculator!$B$7*(1+MAX(0,Calculator!$B$8))^(A56-1)</f>
        <v/>
      </c>
      <c r="C56" s="13">
        <f>Calculator!$B$6</f>
        <v/>
      </c>
      <c r="D56" s="13">
        <f>C56-B56</f>
        <v/>
      </c>
      <c r="E56" s="13">
        <f>F55</f>
        <v/>
      </c>
      <c r="F56" s="13">
        <f>E56-D56</f>
        <v/>
      </c>
      <c r="G56" s="14">
        <f>IF(AND(E56&gt;0,F56&lt;=0,D56&gt;0),(A56-1)+E56/D56,"")</f>
        <v/>
      </c>
      <c r="H56" s="15">
        <f>IF(B56&gt;=C56,A56-1,"")</f>
        <v/>
      </c>
    </row>
    <row r="57">
      <c r="A57" t="n">
        <v>56</v>
      </c>
      <c r="B57" s="13">
        <f>Calculator!$B$7*(1+MAX(0,Calculator!$B$8))^(A57-1)</f>
        <v/>
      </c>
      <c r="C57" s="13">
        <f>Calculator!$B$6</f>
        <v/>
      </c>
      <c r="D57" s="13">
        <f>C57-B57</f>
        <v/>
      </c>
      <c r="E57" s="13">
        <f>F56</f>
        <v/>
      </c>
      <c r="F57" s="13">
        <f>E57-D57</f>
        <v/>
      </c>
      <c r="G57" s="14">
        <f>IF(AND(E57&gt;0,F57&lt;=0,D57&gt;0),(A57-1)+E57/D57,"")</f>
        <v/>
      </c>
      <c r="H57" s="15">
        <f>IF(B57&gt;=C57,A57-1,"")</f>
        <v/>
      </c>
    </row>
    <row r="58">
      <c r="A58" t="n">
        <v>57</v>
      </c>
      <c r="B58" s="13">
        <f>Calculator!$B$7*(1+MAX(0,Calculator!$B$8))^(A58-1)</f>
        <v/>
      </c>
      <c r="C58" s="13">
        <f>Calculator!$B$6</f>
        <v/>
      </c>
      <c r="D58" s="13">
        <f>C58-B58</f>
        <v/>
      </c>
      <c r="E58" s="13">
        <f>F57</f>
        <v/>
      </c>
      <c r="F58" s="13">
        <f>E58-D58</f>
        <v/>
      </c>
      <c r="G58" s="14">
        <f>IF(AND(E58&gt;0,F58&lt;=0,D58&gt;0),(A58-1)+E58/D58,"")</f>
        <v/>
      </c>
      <c r="H58" s="15">
        <f>IF(B58&gt;=C58,A58-1,"")</f>
        <v/>
      </c>
    </row>
    <row r="59">
      <c r="A59" t="n">
        <v>58</v>
      </c>
      <c r="B59" s="13">
        <f>Calculator!$B$7*(1+MAX(0,Calculator!$B$8))^(A59-1)</f>
        <v/>
      </c>
      <c r="C59" s="13">
        <f>Calculator!$B$6</f>
        <v/>
      </c>
      <c r="D59" s="13">
        <f>C59-B59</f>
        <v/>
      </c>
      <c r="E59" s="13">
        <f>F58</f>
        <v/>
      </c>
      <c r="F59" s="13">
        <f>E59-D59</f>
        <v/>
      </c>
      <c r="G59" s="14">
        <f>IF(AND(E59&gt;0,F59&lt;=0,D59&gt;0),(A59-1)+E59/D59,"")</f>
        <v/>
      </c>
      <c r="H59" s="15">
        <f>IF(B59&gt;=C59,A59-1,"")</f>
        <v/>
      </c>
    </row>
    <row r="60">
      <c r="A60" t="n">
        <v>59</v>
      </c>
      <c r="B60" s="13">
        <f>Calculator!$B$7*(1+MAX(0,Calculator!$B$8))^(A60-1)</f>
        <v/>
      </c>
      <c r="C60" s="13">
        <f>Calculator!$B$6</f>
        <v/>
      </c>
      <c r="D60" s="13">
        <f>C60-B60</f>
        <v/>
      </c>
      <c r="E60" s="13">
        <f>F59</f>
        <v/>
      </c>
      <c r="F60" s="13">
        <f>E60-D60</f>
        <v/>
      </c>
      <c r="G60" s="14">
        <f>IF(AND(E60&gt;0,F60&lt;=0,D60&gt;0),(A60-1)+E60/D60,"")</f>
        <v/>
      </c>
      <c r="H60" s="15">
        <f>IF(B60&gt;=C60,A60-1,"")</f>
        <v/>
      </c>
    </row>
    <row r="61">
      <c r="A61" t="n">
        <v>60</v>
      </c>
      <c r="B61" s="13">
        <f>Calculator!$B$7*(1+MAX(0,Calculator!$B$8))^(A61-1)</f>
        <v/>
      </c>
      <c r="C61" s="13">
        <f>Calculator!$B$6</f>
        <v/>
      </c>
      <c r="D61" s="13">
        <f>C61-B61</f>
        <v/>
      </c>
      <c r="E61" s="13">
        <f>F60</f>
        <v/>
      </c>
      <c r="F61" s="13">
        <f>E61-D61</f>
        <v/>
      </c>
      <c r="G61" s="14">
        <f>IF(AND(E61&gt;0,F61&lt;=0,D61&gt;0),(A61-1)+E61/D61,"")</f>
        <v/>
      </c>
      <c r="H61" s="15">
        <f>IF(B61&gt;=C61,A61-1,"")</f>
        <v/>
      </c>
    </row>
    <row r="62">
      <c r="A62" t="n">
        <v>61</v>
      </c>
      <c r="B62" s="13">
        <f>Calculator!$B$7*(1+MAX(0,Calculator!$B$8))^(A62-1)</f>
        <v/>
      </c>
      <c r="C62" s="13">
        <f>Calculator!$B$6</f>
        <v/>
      </c>
      <c r="D62" s="13">
        <f>C62-B62</f>
        <v/>
      </c>
      <c r="E62" s="13">
        <f>F61</f>
        <v/>
      </c>
      <c r="F62" s="13">
        <f>E62-D62</f>
        <v/>
      </c>
      <c r="G62" s="14">
        <f>IF(AND(E62&gt;0,F62&lt;=0,D62&gt;0),(A62-1)+E62/D62,"")</f>
        <v/>
      </c>
      <c r="H62" s="15">
        <f>IF(B62&gt;=C62,A62-1,"")</f>
        <v/>
      </c>
    </row>
    <row r="63">
      <c r="A63" t="n">
        <v>62</v>
      </c>
      <c r="B63" s="13">
        <f>Calculator!$B$7*(1+MAX(0,Calculator!$B$8))^(A63-1)</f>
        <v/>
      </c>
      <c r="C63" s="13">
        <f>Calculator!$B$6</f>
        <v/>
      </c>
      <c r="D63" s="13">
        <f>C63-B63</f>
        <v/>
      </c>
      <c r="E63" s="13">
        <f>F62</f>
        <v/>
      </c>
      <c r="F63" s="13">
        <f>E63-D63</f>
        <v/>
      </c>
      <c r="G63" s="14">
        <f>IF(AND(E63&gt;0,F63&lt;=0,D63&gt;0),(A63-1)+E63/D63,"")</f>
        <v/>
      </c>
      <c r="H63" s="15">
        <f>IF(B63&gt;=C63,A63-1,"")</f>
        <v/>
      </c>
    </row>
    <row r="64">
      <c r="A64" t="n">
        <v>63</v>
      </c>
      <c r="B64" s="13">
        <f>Calculator!$B$7*(1+MAX(0,Calculator!$B$8))^(A64-1)</f>
        <v/>
      </c>
      <c r="C64" s="13">
        <f>Calculator!$B$6</f>
        <v/>
      </c>
      <c r="D64" s="13">
        <f>C64-B64</f>
        <v/>
      </c>
      <c r="E64" s="13">
        <f>F63</f>
        <v/>
      </c>
      <c r="F64" s="13">
        <f>E64-D64</f>
        <v/>
      </c>
      <c r="G64" s="14">
        <f>IF(AND(E64&gt;0,F64&lt;=0,D64&gt;0),(A64-1)+E64/D64,"")</f>
        <v/>
      </c>
      <c r="H64" s="15">
        <f>IF(B64&gt;=C64,A64-1,"")</f>
        <v/>
      </c>
    </row>
    <row r="65">
      <c r="A65" t="n">
        <v>64</v>
      </c>
      <c r="B65" s="13">
        <f>Calculator!$B$7*(1+MAX(0,Calculator!$B$8))^(A65-1)</f>
        <v/>
      </c>
      <c r="C65" s="13">
        <f>Calculator!$B$6</f>
        <v/>
      </c>
      <c r="D65" s="13">
        <f>C65-B65</f>
        <v/>
      </c>
      <c r="E65" s="13">
        <f>F64</f>
        <v/>
      </c>
      <c r="F65" s="13">
        <f>E65-D65</f>
        <v/>
      </c>
      <c r="G65" s="14">
        <f>IF(AND(E65&gt;0,F65&lt;=0,D65&gt;0),(A65-1)+E65/D65,"")</f>
        <v/>
      </c>
      <c r="H65" s="15">
        <f>IF(B65&gt;=C65,A65-1,"")</f>
        <v/>
      </c>
    </row>
    <row r="66">
      <c r="A66" t="n">
        <v>65</v>
      </c>
      <c r="B66" s="13">
        <f>Calculator!$B$7*(1+MAX(0,Calculator!$B$8))^(A66-1)</f>
        <v/>
      </c>
      <c r="C66" s="13">
        <f>Calculator!$B$6</f>
        <v/>
      </c>
      <c r="D66" s="13">
        <f>C66-B66</f>
        <v/>
      </c>
      <c r="E66" s="13">
        <f>F65</f>
        <v/>
      </c>
      <c r="F66" s="13">
        <f>E66-D66</f>
        <v/>
      </c>
      <c r="G66" s="14">
        <f>IF(AND(E66&gt;0,F66&lt;=0,D66&gt;0),(A66-1)+E66/D66,"")</f>
        <v/>
      </c>
      <c r="H66" s="15">
        <f>IF(B66&gt;=C66,A66-1,"")</f>
        <v/>
      </c>
    </row>
    <row r="67">
      <c r="A67" t="n">
        <v>66</v>
      </c>
      <c r="B67" s="13">
        <f>Calculator!$B$7*(1+MAX(0,Calculator!$B$8))^(A67-1)</f>
        <v/>
      </c>
      <c r="C67" s="13">
        <f>Calculator!$B$6</f>
        <v/>
      </c>
      <c r="D67" s="13">
        <f>C67-B67</f>
        <v/>
      </c>
      <c r="E67" s="13">
        <f>F66</f>
        <v/>
      </c>
      <c r="F67" s="13">
        <f>E67-D67</f>
        <v/>
      </c>
      <c r="G67" s="14">
        <f>IF(AND(E67&gt;0,F67&lt;=0,D67&gt;0),(A67-1)+E67/D67,"")</f>
        <v/>
      </c>
      <c r="H67" s="15">
        <f>IF(B67&gt;=C67,A67-1,"")</f>
        <v/>
      </c>
    </row>
    <row r="68">
      <c r="A68" t="n">
        <v>67</v>
      </c>
      <c r="B68" s="13">
        <f>Calculator!$B$7*(1+MAX(0,Calculator!$B$8))^(A68-1)</f>
        <v/>
      </c>
      <c r="C68" s="13">
        <f>Calculator!$B$6</f>
        <v/>
      </c>
      <c r="D68" s="13">
        <f>C68-B68</f>
        <v/>
      </c>
      <c r="E68" s="13">
        <f>F67</f>
        <v/>
      </c>
      <c r="F68" s="13">
        <f>E68-D68</f>
        <v/>
      </c>
      <c r="G68" s="14">
        <f>IF(AND(E68&gt;0,F68&lt;=0,D68&gt;0),(A68-1)+E68/D68,"")</f>
        <v/>
      </c>
      <c r="H68" s="15">
        <f>IF(B68&gt;=C68,A68-1,"")</f>
        <v/>
      </c>
    </row>
    <row r="69">
      <c r="A69" t="n">
        <v>68</v>
      </c>
      <c r="B69" s="13">
        <f>Calculator!$B$7*(1+MAX(0,Calculator!$B$8))^(A69-1)</f>
        <v/>
      </c>
      <c r="C69" s="13">
        <f>Calculator!$B$6</f>
        <v/>
      </c>
      <c r="D69" s="13">
        <f>C69-B69</f>
        <v/>
      </c>
      <c r="E69" s="13">
        <f>F68</f>
        <v/>
      </c>
      <c r="F69" s="13">
        <f>E69-D69</f>
        <v/>
      </c>
      <c r="G69" s="14">
        <f>IF(AND(E69&gt;0,F69&lt;=0,D69&gt;0),(A69-1)+E69/D69,"")</f>
        <v/>
      </c>
      <c r="H69" s="15">
        <f>IF(B69&gt;=C69,A69-1,"")</f>
        <v/>
      </c>
    </row>
    <row r="70">
      <c r="A70" t="n">
        <v>69</v>
      </c>
      <c r="B70" s="13">
        <f>Calculator!$B$7*(1+MAX(0,Calculator!$B$8))^(A70-1)</f>
        <v/>
      </c>
      <c r="C70" s="13">
        <f>Calculator!$B$6</f>
        <v/>
      </c>
      <c r="D70" s="13">
        <f>C70-B70</f>
        <v/>
      </c>
      <c r="E70" s="13">
        <f>F69</f>
        <v/>
      </c>
      <c r="F70" s="13">
        <f>E70-D70</f>
        <v/>
      </c>
      <c r="G70" s="14">
        <f>IF(AND(E70&gt;0,F70&lt;=0,D70&gt;0),(A70-1)+E70/D70,"")</f>
        <v/>
      </c>
      <c r="H70" s="15">
        <f>IF(B70&gt;=C70,A70-1,"")</f>
        <v/>
      </c>
    </row>
    <row r="71">
      <c r="A71" t="n">
        <v>70</v>
      </c>
      <c r="B71" s="13">
        <f>Calculator!$B$7*(1+MAX(0,Calculator!$B$8))^(A71-1)</f>
        <v/>
      </c>
      <c r="C71" s="13">
        <f>Calculator!$B$6</f>
        <v/>
      </c>
      <c r="D71" s="13">
        <f>C71-B71</f>
        <v/>
      </c>
      <c r="E71" s="13">
        <f>F70</f>
        <v/>
      </c>
      <c r="F71" s="13">
        <f>E71-D71</f>
        <v/>
      </c>
      <c r="G71" s="14">
        <f>IF(AND(E71&gt;0,F71&lt;=0,D71&gt;0),(A71-1)+E71/D71,"")</f>
        <v/>
      </c>
      <c r="H71" s="15">
        <f>IF(B71&gt;=C71,A71-1,"")</f>
        <v/>
      </c>
    </row>
    <row r="72">
      <c r="A72" t="n">
        <v>71</v>
      </c>
      <c r="B72" s="13">
        <f>Calculator!$B$7*(1+MAX(0,Calculator!$B$8))^(A72-1)</f>
        <v/>
      </c>
      <c r="C72" s="13">
        <f>Calculator!$B$6</f>
        <v/>
      </c>
      <c r="D72" s="13">
        <f>C72-B72</f>
        <v/>
      </c>
      <c r="E72" s="13">
        <f>F71</f>
        <v/>
      </c>
      <c r="F72" s="13">
        <f>E72-D72</f>
        <v/>
      </c>
      <c r="G72" s="14">
        <f>IF(AND(E72&gt;0,F72&lt;=0,D72&gt;0),(A72-1)+E72/D72,"")</f>
        <v/>
      </c>
      <c r="H72" s="15">
        <f>IF(B72&gt;=C72,A72-1,"")</f>
        <v/>
      </c>
    </row>
    <row r="73">
      <c r="A73" t="n">
        <v>72</v>
      </c>
      <c r="B73" s="13">
        <f>Calculator!$B$7*(1+MAX(0,Calculator!$B$8))^(A73-1)</f>
        <v/>
      </c>
      <c r="C73" s="13">
        <f>Calculator!$B$6</f>
        <v/>
      </c>
      <c r="D73" s="13">
        <f>C73-B73</f>
        <v/>
      </c>
      <c r="E73" s="13">
        <f>F72</f>
        <v/>
      </c>
      <c r="F73" s="13">
        <f>E73-D73</f>
        <v/>
      </c>
      <c r="G73" s="14">
        <f>IF(AND(E73&gt;0,F73&lt;=0,D73&gt;0),(A73-1)+E73/D73,"")</f>
        <v/>
      </c>
      <c r="H73" s="15">
        <f>IF(B73&gt;=C73,A73-1,"")</f>
        <v/>
      </c>
    </row>
    <row r="74">
      <c r="A74" t="n">
        <v>73</v>
      </c>
      <c r="B74" s="13">
        <f>Calculator!$B$7*(1+MAX(0,Calculator!$B$8))^(A74-1)</f>
        <v/>
      </c>
      <c r="C74" s="13">
        <f>Calculator!$B$6</f>
        <v/>
      </c>
      <c r="D74" s="13">
        <f>C74-B74</f>
        <v/>
      </c>
      <c r="E74" s="13">
        <f>F73</f>
        <v/>
      </c>
      <c r="F74" s="13">
        <f>E74-D74</f>
        <v/>
      </c>
      <c r="G74" s="14">
        <f>IF(AND(E74&gt;0,F74&lt;=0,D74&gt;0),(A74-1)+E74/D74,"")</f>
        <v/>
      </c>
      <c r="H74" s="15">
        <f>IF(B74&gt;=C74,A74-1,"")</f>
        <v/>
      </c>
    </row>
    <row r="75">
      <c r="A75" t="n">
        <v>74</v>
      </c>
      <c r="B75" s="13">
        <f>Calculator!$B$7*(1+MAX(0,Calculator!$B$8))^(A75-1)</f>
        <v/>
      </c>
      <c r="C75" s="13">
        <f>Calculator!$B$6</f>
        <v/>
      </c>
      <c r="D75" s="13">
        <f>C75-B75</f>
        <v/>
      </c>
      <c r="E75" s="13">
        <f>F74</f>
        <v/>
      </c>
      <c r="F75" s="13">
        <f>E75-D75</f>
        <v/>
      </c>
      <c r="G75" s="14">
        <f>IF(AND(E75&gt;0,F75&lt;=0,D75&gt;0),(A75-1)+E75/D75,"")</f>
        <v/>
      </c>
      <c r="H75" s="15">
        <f>IF(B75&gt;=C75,A75-1,"")</f>
        <v/>
      </c>
    </row>
    <row r="76">
      <c r="A76" t="n">
        <v>75</v>
      </c>
      <c r="B76" s="13">
        <f>Calculator!$B$7*(1+MAX(0,Calculator!$B$8))^(A76-1)</f>
        <v/>
      </c>
      <c r="C76" s="13">
        <f>Calculator!$B$6</f>
        <v/>
      </c>
      <c r="D76" s="13">
        <f>C76-B76</f>
        <v/>
      </c>
      <c r="E76" s="13">
        <f>F75</f>
        <v/>
      </c>
      <c r="F76" s="13">
        <f>E76-D76</f>
        <v/>
      </c>
      <c r="G76" s="14">
        <f>IF(AND(E76&gt;0,F76&lt;=0,D76&gt;0),(A76-1)+E76/D76,"")</f>
        <v/>
      </c>
      <c r="H76" s="15">
        <f>IF(B76&gt;=C76,A76-1,"")</f>
        <v/>
      </c>
    </row>
    <row r="77">
      <c r="A77" t="n">
        <v>76</v>
      </c>
      <c r="B77" s="13">
        <f>Calculator!$B$7*(1+MAX(0,Calculator!$B$8))^(A77-1)</f>
        <v/>
      </c>
      <c r="C77" s="13">
        <f>Calculator!$B$6</f>
        <v/>
      </c>
      <c r="D77" s="13">
        <f>C77-B77</f>
        <v/>
      </c>
      <c r="E77" s="13">
        <f>F76</f>
        <v/>
      </c>
      <c r="F77" s="13">
        <f>E77-D77</f>
        <v/>
      </c>
      <c r="G77" s="14">
        <f>IF(AND(E77&gt;0,F77&lt;=0,D77&gt;0),(A77-1)+E77/D77,"")</f>
        <v/>
      </c>
      <c r="H77" s="15">
        <f>IF(B77&gt;=C77,A77-1,"")</f>
        <v/>
      </c>
    </row>
    <row r="78">
      <c r="A78" t="n">
        <v>77</v>
      </c>
      <c r="B78" s="13">
        <f>Calculator!$B$7*(1+MAX(0,Calculator!$B$8))^(A78-1)</f>
        <v/>
      </c>
      <c r="C78" s="13">
        <f>Calculator!$B$6</f>
        <v/>
      </c>
      <c r="D78" s="13">
        <f>C78-B78</f>
        <v/>
      </c>
      <c r="E78" s="13">
        <f>F77</f>
        <v/>
      </c>
      <c r="F78" s="13">
        <f>E78-D78</f>
        <v/>
      </c>
      <c r="G78" s="14">
        <f>IF(AND(E78&gt;0,F78&lt;=0,D78&gt;0),(A78-1)+E78/D78,"")</f>
        <v/>
      </c>
      <c r="H78" s="15">
        <f>IF(B78&gt;=C78,A78-1,"")</f>
        <v/>
      </c>
    </row>
    <row r="79">
      <c r="A79" t="n">
        <v>78</v>
      </c>
      <c r="B79" s="13">
        <f>Calculator!$B$7*(1+MAX(0,Calculator!$B$8))^(A79-1)</f>
        <v/>
      </c>
      <c r="C79" s="13">
        <f>Calculator!$B$6</f>
        <v/>
      </c>
      <c r="D79" s="13">
        <f>C79-B79</f>
        <v/>
      </c>
      <c r="E79" s="13">
        <f>F78</f>
        <v/>
      </c>
      <c r="F79" s="13">
        <f>E79-D79</f>
        <v/>
      </c>
      <c r="G79" s="14">
        <f>IF(AND(E79&gt;0,F79&lt;=0,D79&gt;0),(A79-1)+E79/D79,"")</f>
        <v/>
      </c>
      <c r="H79" s="15">
        <f>IF(B79&gt;=C79,A79-1,"")</f>
        <v/>
      </c>
    </row>
    <row r="80">
      <c r="A80" t="n">
        <v>79</v>
      </c>
      <c r="B80" s="13">
        <f>Calculator!$B$7*(1+MAX(0,Calculator!$B$8))^(A80-1)</f>
        <v/>
      </c>
      <c r="C80" s="13">
        <f>Calculator!$B$6</f>
        <v/>
      </c>
      <c r="D80" s="13">
        <f>C80-B80</f>
        <v/>
      </c>
      <c r="E80" s="13">
        <f>F79</f>
        <v/>
      </c>
      <c r="F80" s="13">
        <f>E80-D80</f>
        <v/>
      </c>
      <c r="G80" s="14">
        <f>IF(AND(E80&gt;0,F80&lt;=0,D80&gt;0),(A80-1)+E80/D80,"")</f>
        <v/>
      </c>
      <c r="H80" s="15">
        <f>IF(B80&gt;=C80,A80-1,"")</f>
        <v/>
      </c>
    </row>
    <row r="81">
      <c r="A81" t="n">
        <v>80</v>
      </c>
      <c r="B81" s="13">
        <f>Calculator!$B$7*(1+MAX(0,Calculator!$B$8))^(A81-1)</f>
        <v/>
      </c>
      <c r="C81" s="13">
        <f>Calculator!$B$6</f>
        <v/>
      </c>
      <c r="D81" s="13">
        <f>C81-B81</f>
        <v/>
      </c>
      <c r="E81" s="13">
        <f>F80</f>
        <v/>
      </c>
      <c r="F81" s="13">
        <f>E81-D81</f>
        <v/>
      </c>
      <c r="G81" s="14">
        <f>IF(AND(E81&gt;0,F81&lt;=0,D81&gt;0),(A81-1)+E81/D81,"")</f>
        <v/>
      </c>
      <c r="H81" s="15">
        <f>IF(B81&gt;=C81,A81-1,"")</f>
        <v/>
      </c>
    </row>
    <row r="82">
      <c r="A82" t="n">
        <v>81</v>
      </c>
      <c r="B82" s="13">
        <f>Calculator!$B$7*(1+MAX(0,Calculator!$B$8))^(A82-1)</f>
        <v/>
      </c>
      <c r="C82" s="13">
        <f>Calculator!$B$6</f>
        <v/>
      </c>
      <c r="D82" s="13">
        <f>C82-B82</f>
        <v/>
      </c>
      <c r="E82" s="13">
        <f>F81</f>
        <v/>
      </c>
      <c r="F82" s="13">
        <f>E82-D82</f>
        <v/>
      </c>
      <c r="G82" s="14">
        <f>IF(AND(E82&gt;0,F82&lt;=0,D82&gt;0),(A82-1)+E82/D82,"")</f>
        <v/>
      </c>
      <c r="H82" s="15">
        <f>IF(B82&gt;=C82,A82-1,"")</f>
        <v/>
      </c>
    </row>
    <row r="83">
      <c r="A83" t="n">
        <v>82</v>
      </c>
      <c r="B83" s="13">
        <f>Calculator!$B$7*(1+MAX(0,Calculator!$B$8))^(A83-1)</f>
        <v/>
      </c>
      <c r="C83" s="13">
        <f>Calculator!$B$6</f>
        <v/>
      </c>
      <c r="D83" s="13">
        <f>C83-B83</f>
        <v/>
      </c>
      <c r="E83" s="13">
        <f>F82</f>
        <v/>
      </c>
      <c r="F83" s="13">
        <f>E83-D83</f>
        <v/>
      </c>
      <c r="G83" s="14">
        <f>IF(AND(E83&gt;0,F83&lt;=0,D83&gt;0),(A83-1)+E83/D83,"")</f>
        <v/>
      </c>
      <c r="H83" s="15">
        <f>IF(B83&gt;=C83,A83-1,"")</f>
        <v/>
      </c>
    </row>
    <row r="84">
      <c r="A84" t="n">
        <v>83</v>
      </c>
      <c r="B84" s="13">
        <f>Calculator!$B$7*(1+MAX(0,Calculator!$B$8))^(A84-1)</f>
        <v/>
      </c>
      <c r="C84" s="13">
        <f>Calculator!$B$6</f>
        <v/>
      </c>
      <c r="D84" s="13">
        <f>C84-B84</f>
        <v/>
      </c>
      <c r="E84" s="13">
        <f>F83</f>
        <v/>
      </c>
      <c r="F84" s="13">
        <f>E84-D84</f>
        <v/>
      </c>
      <c r="G84" s="14">
        <f>IF(AND(E84&gt;0,F84&lt;=0,D84&gt;0),(A84-1)+E84/D84,"")</f>
        <v/>
      </c>
      <c r="H84" s="15">
        <f>IF(B84&gt;=C84,A84-1,"")</f>
        <v/>
      </c>
    </row>
    <row r="85">
      <c r="A85" t="n">
        <v>84</v>
      </c>
      <c r="B85" s="13">
        <f>Calculator!$B$7*(1+MAX(0,Calculator!$B$8))^(A85-1)</f>
        <v/>
      </c>
      <c r="C85" s="13">
        <f>Calculator!$B$6</f>
        <v/>
      </c>
      <c r="D85" s="13">
        <f>C85-B85</f>
        <v/>
      </c>
      <c r="E85" s="13">
        <f>F84</f>
        <v/>
      </c>
      <c r="F85" s="13">
        <f>E85-D85</f>
        <v/>
      </c>
      <c r="G85" s="14">
        <f>IF(AND(E85&gt;0,F85&lt;=0,D85&gt;0),(A85-1)+E85/D85,"")</f>
        <v/>
      </c>
      <c r="H85" s="15">
        <f>IF(B85&gt;=C85,A85-1,"")</f>
        <v/>
      </c>
    </row>
    <row r="86">
      <c r="A86" t="n">
        <v>85</v>
      </c>
      <c r="B86" s="13">
        <f>Calculator!$B$7*(1+MAX(0,Calculator!$B$8))^(A86-1)</f>
        <v/>
      </c>
      <c r="C86" s="13">
        <f>Calculator!$B$6</f>
        <v/>
      </c>
      <c r="D86" s="13">
        <f>C86-B86</f>
        <v/>
      </c>
      <c r="E86" s="13">
        <f>F85</f>
        <v/>
      </c>
      <c r="F86" s="13">
        <f>E86-D86</f>
        <v/>
      </c>
      <c r="G86" s="14">
        <f>IF(AND(E86&gt;0,F86&lt;=0,D86&gt;0),(A86-1)+E86/D86,"")</f>
        <v/>
      </c>
      <c r="H86" s="15">
        <f>IF(B86&gt;=C86,A86-1,"")</f>
        <v/>
      </c>
    </row>
    <row r="87">
      <c r="A87" t="n">
        <v>86</v>
      </c>
      <c r="B87" s="13">
        <f>Calculator!$B$7*(1+MAX(0,Calculator!$B$8))^(A87-1)</f>
        <v/>
      </c>
      <c r="C87" s="13">
        <f>Calculator!$B$6</f>
        <v/>
      </c>
      <c r="D87" s="13">
        <f>C87-B87</f>
        <v/>
      </c>
      <c r="E87" s="13">
        <f>F86</f>
        <v/>
      </c>
      <c r="F87" s="13">
        <f>E87-D87</f>
        <v/>
      </c>
      <c r="G87" s="14">
        <f>IF(AND(E87&gt;0,F87&lt;=0,D87&gt;0),(A87-1)+E87/D87,"")</f>
        <v/>
      </c>
      <c r="H87" s="15">
        <f>IF(B87&gt;=C87,A87-1,"")</f>
        <v/>
      </c>
    </row>
    <row r="88">
      <c r="A88" t="n">
        <v>87</v>
      </c>
      <c r="B88" s="13">
        <f>Calculator!$B$7*(1+MAX(0,Calculator!$B$8))^(A88-1)</f>
        <v/>
      </c>
      <c r="C88" s="13">
        <f>Calculator!$B$6</f>
        <v/>
      </c>
      <c r="D88" s="13">
        <f>C88-B88</f>
        <v/>
      </c>
      <c r="E88" s="13">
        <f>F87</f>
        <v/>
      </c>
      <c r="F88" s="13">
        <f>E88-D88</f>
        <v/>
      </c>
      <c r="G88" s="14">
        <f>IF(AND(E88&gt;0,F88&lt;=0,D88&gt;0),(A88-1)+E88/D88,"")</f>
        <v/>
      </c>
      <c r="H88" s="15">
        <f>IF(B88&gt;=C88,A88-1,"")</f>
        <v/>
      </c>
    </row>
    <row r="89">
      <c r="A89" t="n">
        <v>88</v>
      </c>
      <c r="B89" s="13">
        <f>Calculator!$B$7*(1+MAX(0,Calculator!$B$8))^(A89-1)</f>
        <v/>
      </c>
      <c r="C89" s="13">
        <f>Calculator!$B$6</f>
        <v/>
      </c>
      <c r="D89" s="13">
        <f>C89-B89</f>
        <v/>
      </c>
      <c r="E89" s="13">
        <f>F88</f>
        <v/>
      </c>
      <c r="F89" s="13">
        <f>E89-D89</f>
        <v/>
      </c>
      <c r="G89" s="14">
        <f>IF(AND(E89&gt;0,F89&lt;=0,D89&gt;0),(A89-1)+E89/D89,"")</f>
        <v/>
      </c>
      <c r="H89" s="15">
        <f>IF(B89&gt;=C89,A89-1,"")</f>
        <v/>
      </c>
    </row>
    <row r="90">
      <c r="A90" t="n">
        <v>89</v>
      </c>
      <c r="B90" s="13">
        <f>Calculator!$B$7*(1+MAX(0,Calculator!$B$8))^(A90-1)</f>
        <v/>
      </c>
      <c r="C90" s="13">
        <f>Calculator!$B$6</f>
        <v/>
      </c>
      <c r="D90" s="13">
        <f>C90-B90</f>
        <v/>
      </c>
      <c r="E90" s="13">
        <f>F89</f>
        <v/>
      </c>
      <c r="F90" s="13">
        <f>E90-D90</f>
        <v/>
      </c>
      <c r="G90" s="14">
        <f>IF(AND(E90&gt;0,F90&lt;=0,D90&gt;0),(A90-1)+E90/D90,"")</f>
        <v/>
      </c>
      <c r="H90" s="15">
        <f>IF(B90&gt;=C90,A90-1,"")</f>
        <v/>
      </c>
    </row>
    <row r="91">
      <c r="A91" t="n">
        <v>90</v>
      </c>
      <c r="B91" s="13">
        <f>Calculator!$B$7*(1+MAX(0,Calculator!$B$8))^(A91-1)</f>
        <v/>
      </c>
      <c r="C91" s="13">
        <f>Calculator!$B$6</f>
        <v/>
      </c>
      <c r="D91" s="13">
        <f>C91-B91</f>
        <v/>
      </c>
      <c r="E91" s="13">
        <f>F90</f>
        <v/>
      </c>
      <c r="F91" s="13">
        <f>E91-D91</f>
        <v/>
      </c>
      <c r="G91" s="14">
        <f>IF(AND(E91&gt;0,F91&lt;=0,D91&gt;0),(A91-1)+E91/D91,"")</f>
        <v/>
      </c>
      <c r="H91" s="15">
        <f>IF(B91&gt;=C91,A91-1,"")</f>
        <v/>
      </c>
    </row>
    <row r="92">
      <c r="A92" t="n">
        <v>91</v>
      </c>
      <c r="B92" s="13">
        <f>Calculator!$B$7*(1+MAX(0,Calculator!$B$8))^(A92-1)</f>
        <v/>
      </c>
      <c r="C92" s="13">
        <f>Calculator!$B$6</f>
        <v/>
      </c>
      <c r="D92" s="13">
        <f>C92-B92</f>
        <v/>
      </c>
      <c r="E92" s="13">
        <f>F91</f>
        <v/>
      </c>
      <c r="F92" s="13">
        <f>E92-D92</f>
        <v/>
      </c>
      <c r="G92" s="14">
        <f>IF(AND(E92&gt;0,F92&lt;=0,D92&gt;0),(A92-1)+E92/D92,"")</f>
        <v/>
      </c>
      <c r="H92" s="15">
        <f>IF(B92&gt;=C92,A92-1,"")</f>
        <v/>
      </c>
    </row>
    <row r="93">
      <c r="A93" t="n">
        <v>92</v>
      </c>
      <c r="B93" s="13">
        <f>Calculator!$B$7*(1+MAX(0,Calculator!$B$8))^(A93-1)</f>
        <v/>
      </c>
      <c r="C93" s="13">
        <f>Calculator!$B$6</f>
        <v/>
      </c>
      <c r="D93" s="13">
        <f>C93-B93</f>
        <v/>
      </c>
      <c r="E93" s="13">
        <f>F92</f>
        <v/>
      </c>
      <c r="F93" s="13">
        <f>E93-D93</f>
        <v/>
      </c>
      <c r="G93" s="14">
        <f>IF(AND(E93&gt;0,F93&lt;=0,D93&gt;0),(A93-1)+E93/D93,"")</f>
        <v/>
      </c>
      <c r="H93" s="15">
        <f>IF(B93&gt;=C93,A93-1,"")</f>
        <v/>
      </c>
    </row>
    <row r="94">
      <c r="A94" t="n">
        <v>93</v>
      </c>
      <c r="B94" s="13">
        <f>Calculator!$B$7*(1+MAX(0,Calculator!$B$8))^(A94-1)</f>
        <v/>
      </c>
      <c r="C94" s="13">
        <f>Calculator!$B$6</f>
        <v/>
      </c>
      <c r="D94" s="13">
        <f>C94-B94</f>
        <v/>
      </c>
      <c r="E94" s="13">
        <f>F93</f>
        <v/>
      </c>
      <c r="F94" s="13">
        <f>E94-D94</f>
        <v/>
      </c>
      <c r="G94" s="14">
        <f>IF(AND(E94&gt;0,F94&lt;=0,D94&gt;0),(A94-1)+E94/D94,"")</f>
        <v/>
      </c>
      <c r="H94" s="15">
        <f>IF(B94&gt;=C94,A94-1,"")</f>
        <v/>
      </c>
    </row>
    <row r="95">
      <c r="A95" t="n">
        <v>94</v>
      </c>
      <c r="B95" s="13">
        <f>Calculator!$B$7*(1+MAX(0,Calculator!$B$8))^(A95-1)</f>
        <v/>
      </c>
      <c r="C95" s="13">
        <f>Calculator!$B$6</f>
        <v/>
      </c>
      <c r="D95" s="13">
        <f>C95-B95</f>
        <v/>
      </c>
      <c r="E95" s="13">
        <f>F94</f>
        <v/>
      </c>
      <c r="F95" s="13">
        <f>E95-D95</f>
        <v/>
      </c>
      <c r="G95" s="14">
        <f>IF(AND(E95&gt;0,F95&lt;=0,D95&gt;0),(A95-1)+E95/D95,"")</f>
        <v/>
      </c>
      <c r="H95" s="15">
        <f>IF(B95&gt;=C95,A95-1,"")</f>
        <v/>
      </c>
    </row>
    <row r="96">
      <c r="A96" t="n">
        <v>95</v>
      </c>
      <c r="B96" s="13">
        <f>Calculator!$B$7*(1+MAX(0,Calculator!$B$8))^(A96-1)</f>
        <v/>
      </c>
      <c r="C96" s="13">
        <f>Calculator!$B$6</f>
        <v/>
      </c>
      <c r="D96" s="13">
        <f>C96-B96</f>
        <v/>
      </c>
      <c r="E96" s="13">
        <f>F95</f>
        <v/>
      </c>
      <c r="F96" s="13">
        <f>E96-D96</f>
        <v/>
      </c>
      <c r="G96" s="14">
        <f>IF(AND(E96&gt;0,F96&lt;=0,D96&gt;0),(A96-1)+E96/D96,"")</f>
        <v/>
      </c>
      <c r="H96" s="15">
        <f>IF(B96&gt;=C96,A96-1,"")</f>
        <v/>
      </c>
    </row>
    <row r="97">
      <c r="A97" t="n">
        <v>96</v>
      </c>
      <c r="B97" s="13">
        <f>Calculator!$B$7*(1+MAX(0,Calculator!$B$8))^(A97-1)</f>
        <v/>
      </c>
      <c r="C97" s="13">
        <f>Calculator!$B$6</f>
        <v/>
      </c>
      <c r="D97" s="13">
        <f>C97-B97</f>
        <v/>
      </c>
      <c r="E97" s="13">
        <f>F96</f>
        <v/>
      </c>
      <c r="F97" s="13">
        <f>E97-D97</f>
        <v/>
      </c>
      <c r="G97" s="14">
        <f>IF(AND(E97&gt;0,F97&lt;=0,D97&gt;0),(A97-1)+E97/D97,"")</f>
        <v/>
      </c>
      <c r="H97" s="15">
        <f>IF(B97&gt;=C97,A97-1,"")</f>
        <v/>
      </c>
    </row>
    <row r="98">
      <c r="A98" t="n">
        <v>97</v>
      </c>
      <c r="B98" s="13">
        <f>Calculator!$B$7*(1+MAX(0,Calculator!$B$8))^(A98-1)</f>
        <v/>
      </c>
      <c r="C98" s="13">
        <f>Calculator!$B$6</f>
        <v/>
      </c>
      <c r="D98" s="13">
        <f>C98-B98</f>
        <v/>
      </c>
      <c r="E98" s="13">
        <f>F97</f>
        <v/>
      </c>
      <c r="F98" s="13">
        <f>E98-D98</f>
        <v/>
      </c>
      <c r="G98" s="14">
        <f>IF(AND(E98&gt;0,F98&lt;=0,D98&gt;0),(A98-1)+E98/D98,"")</f>
        <v/>
      </c>
      <c r="H98" s="15">
        <f>IF(B98&gt;=C98,A98-1,"")</f>
        <v/>
      </c>
    </row>
    <row r="99">
      <c r="A99" t="n">
        <v>98</v>
      </c>
      <c r="B99" s="13">
        <f>Calculator!$B$7*(1+MAX(0,Calculator!$B$8))^(A99-1)</f>
        <v/>
      </c>
      <c r="C99" s="13">
        <f>Calculator!$B$6</f>
        <v/>
      </c>
      <c r="D99" s="13">
        <f>C99-B99</f>
        <v/>
      </c>
      <c r="E99" s="13">
        <f>F98</f>
        <v/>
      </c>
      <c r="F99" s="13">
        <f>E99-D99</f>
        <v/>
      </c>
      <c r="G99" s="14">
        <f>IF(AND(E99&gt;0,F99&lt;=0,D99&gt;0),(A99-1)+E99/D99,"")</f>
        <v/>
      </c>
      <c r="H99" s="15">
        <f>IF(B99&gt;=C99,A99-1,"")</f>
        <v/>
      </c>
    </row>
    <row r="100">
      <c r="A100" t="n">
        <v>99</v>
      </c>
      <c r="B100" s="13">
        <f>Calculator!$B$7*(1+MAX(0,Calculator!$B$8))^(A100-1)</f>
        <v/>
      </c>
      <c r="C100" s="13">
        <f>Calculator!$B$6</f>
        <v/>
      </c>
      <c r="D100" s="13">
        <f>C100-B100</f>
        <v/>
      </c>
      <c r="E100" s="13">
        <f>F99</f>
        <v/>
      </c>
      <c r="F100" s="13">
        <f>E100-D100</f>
        <v/>
      </c>
      <c r="G100" s="14">
        <f>IF(AND(E100&gt;0,F100&lt;=0,D100&gt;0),(A100-1)+E100/D100,"")</f>
        <v/>
      </c>
      <c r="H100" s="15">
        <f>IF(B100&gt;=C100,A100-1,"")</f>
        <v/>
      </c>
    </row>
    <row r="101">
      <c r="A101" t="n">
        <v>100</v>
      </c>
      <c r="B101" s="13">
        <f>Calculator!$B$7*(1+MAX(0,Calculator!$B$8))^(A101-1)</f>
        <v/>
      </c>
      <c r="C101" s="13">
        <f>Calculator!$B$6</f>
        <v/>
      </c>
      <c r="D101" s="13">
        <f>C101-B101</f>
        <v/>
      </c>
      <c r="E101" s="13">
        <f>F100</f>
        <v/>
      </c>
      <c r="F101" s="13">
        <f>E101-D101</f>
        <v/>
      </c>
      <c r="G101" s="14">
        <f>IF(AND(E101&gt;0,F101&lt;=0,D101&gt;0),(A101-1)+E101/D101,"")</f>
        <v/>
      </c>
      <c r="H101" s="15">
        <f>IF(B101&gt;=C101,A101-1,"")</f>
        <v/>
      </c>
    </row>
    <row r="102">
      <c r="A102" t="n">
        <v>101</v>
      </c>
      <c r="B102" s="13">
        <f>Calculator!$B$7*(1+MAX(0,Calculator!$B$8))^(A102-1)</f>
        <v/>
      </c>
      <c r="C102" s="13">
        <f>Calculator!$B$6</f>
        <v/>
      </c>
      <c r="D102" s="13">
        <f>C102-B102</f>
        <v/>
      </c>
      <c r="E102" s="13">
        <f>F101</f>
        <v/>
      </c>
      <c r="F102" s="13">
        <f>E102-D102</f>
        <v/>
      </c>
      <c r="G102" s="14">
        <f>IF(AND(E102&gt;0,F102&lt;=0,D102&gt;0),(A102-1)+E102/D102,"")</f>
        <v/>
      </c>
      <c r="H102" s="15">
        <f>IF(B102&gt;=C102,A102-1,"")</f>
        <v/>
      </c>
    </row>
    <row r="103">
      <c r="A103" t="n">
        <v>102</v>
      </c>
      <c r="B103" s="13">
        <f>Calculator!$B$7*(1+MAX(0,Calculator!$B$8))^(A103-1)</f>
        <v/>
      </c>
      <c r="C103" s="13">
        <f>Calculator!$B$6</f>
        <v/>
      </c>
      <c r="D103" s="13">
        <f>C103-B103</f>
        <v/>
      </c>
      <c r="E103" s="13">
        <f>F102</f>
        <v/>
      </c>
      <c r="F103" s="13">
        <f>E103-D103</f>
        <v/>
      </c>
      <c r="G103" s="14">
        <f>IF(AND(E103&gt;0,F103&lt;=0,D103&gt;0),(A103-1)+E103/D103,"")</f>
        <v/>
      </c>
      <c r="H103" s="15">
        <f>IF(B103&gt;=C103,A103-1,"")</f>
        <v/>
      </c>
    </row>
    <row r="104">
      <c r="A104" t="n">
        <v>103</v>
      </c>
      <c r="B104" s="13">
        <f>Calculator!$B$7*(1+MAX(0,Calculator!$B$8))^(A104-1)</f>
        <v/>
      </c>
      <c r="C104" s="13">
        <f>Calculator!$B$6</f>
        <v/>
      </c>
      <c r="D104" s="13">
        <f>C104-B104</f>
        <v/>
      </c>
      <c r="E104" s="13">
        <f>F103</f>
        <v/>
      </c>
      <c r="F104" s="13">
        <f>E104-D104</f>
        <v/>
      </c>
      <c r="G104" s="14">
        <f>IF(AND(E104&gt;0,F104&lt;=0,D104&gt;0),(A104-1)+E104/D104,"")</f>
        <v/>
      </c>
      <c r="H104" s="15">
        <f>IF(B104&gt;=C104,A104-1,"")</f>
        <v/>
      </c>
    </row>
    <row r="105">
      <c r="A105" t="n">
        <v>104</v>
      </c>
      <c r="B105" s="13">
        <f>Calculator!$B$7*(1+MAX(0,Calculator!$B$8))^(A105-1)</f>
        <v/>
      </c>
      <c r="C105" s="13">
        <f>Calculator!$B$6</f>
        <v/>
      </c>
      <c r="D105" s="13">
        <f>C105-B105</f>
        <v/>
      </c>
      <c r="E105" s="13">
        <f>F104</f>
        <v/>
      </c>
      <c r="F105" s="13">
        <f>E105-D105</f>
        <v/>
      </c>
      <c r="G105" s="14">
        <f>IF(AND(E105&gt;0,F105&lt;=0,D105&gt;0),(A105-1)+E105/D105,"")</f>
        <v/>
      </c>
      <c r="H105" s="15">
        <f>IF(B105&gt;=C105,A105-1,"")</f>
        <v/>
      </c>
    </row>
    <row r="106">
      <c r="A106" t="n">
        <v>105</v>
      </c>
      <c r="B106" s="13">
        <f>Calculator!$B$7*(1+MAX(0,Calculator!$B$8))^(A106-1)</f>
        <v/>
      </c>
      <c r="C106" s="13">
        <f>Calculator!$B$6</f>
        <v/>
      </c>
      <c r="D106" s="13">
        <f>C106-B106</f>
        <v/>
      </c>
      <c r="E106" s="13">
        <f>F105</f>
        <v/>
      </c>
      <c r="F106" s="13">
        <f>E106-D106</f>
        <v/>
      </c>
      <c r="G106" s="14">
        <f>IF(AND(E106&gt;0,F106&lt;=0,D106&gt;0),(A106-1)+E106/D106,"")</f>
        <v/>
      </c>
      <c r="H106" s="15">
        <f>IF(B106&gt;=C106,A106-1,"")</f>
        <v/>
      </c>
    </row>
    <row r="107">
      <c r="A107" t="n">
        <v>106</v>
      </c>
      <c r="B107" s="13">
        <f>Calculator!$B$7*(1+MAX(0,Calculator!$B$8))^(A107-1)</f>
        <v/>
      </c>
      <c r="C107" s="13">
        <f>Calculator!$B$6</f>
        <v/>
      </c>
      <c r="D107" s="13">
        <f>C107-B107</f>
        <v/>
      </c>
      <c r="E107" s="13">
        <f>F106</f>
        <v/>
      </c>
      <c r="F107" s="13">
        <f>E107-D107</f>
        <v/>
      </c>
      <c r="G107" s="14">
        <f>IF(AND(E107&gt;0,F107&lt;=0,D107&gt;0),(A107-1)+E107/D107,"")</f>
        <v/>
      </c>
      <c r="H107" s="15">
        <f>IF(B107&gt;=C107,A107-1,"")</f>
        <v/>
      </c>
    </row>
    <row r="108">
      <c r="A108" t="n">
        <v>107</v>
      </c>
      <c r="B108" s="13">
        <f>Calculator!$B$7*(1+MAX(0,Calculator!$B$8))^(A108-1)</f>
        <v/>
      </c>
      <c r="C108" s="13">
        <f>Calculator!$B$6</f>
        <v/>
      </c>
      <c r="D108" s="13">
        <f>C108-B108</f>
        <v/>
      </c>
      <c r="E108" s="13">
        <f>F107</f>
        <v/>
      </c>
      <c r="F108" s="13">
        <f>E108-D108</f>
        <v/>
      </c>
      <c r="G108" s="14">
        <f>IF(AND(E108&gt;0,F108&lt;=0,D108&gt;0),(A108-1)+E108/D108,"")</f>
        <v/>
      </c>
      <c r="H108" s="15">
        <f>IF(B108&gt;=C108,A108-1,"")</f>
        <v/>
      </c>
    </row>
    <row r="109">
      <c r="A109" t="n">
        <v>108</v>
      </c>
      <c r="B109" s="13">
        <f>Calculator!$B$7*(1+MAX(0,Calculator!$B$8))^(A109-1)</f>
        <v/>
      </c>
      <c r="C109" s="13">
        <f>Calculator!$B$6</f>
        <v/>
      </c>
      <c r="D109" s="13">
        <f>C109-B109</f>
        <v/>
      </c>
      <c r="E109" s="13">
        <f>F108</f>
        <v/>
      </c>
      <c r="F109" s="13">
        <f>E109-D109</f>
        <v/>
      </c>
      <c r="G109" s="14">
        <f>IF(AND(E109&gt;0,F109&lt;=0,D109&gt;0),(A109-1)+E109/D109,"")</f>
        <v/>
      </c>
      <c r="H109" s="15">
        <f>IF(B109&gt;=C109,A109-1,"")</f>
        <v/>
      </c>
    </row>
    <row r="110">
      <c r="A110" t="n">
        <v>109</v>
      </c>
      <c r="B110" s="13">
        <f>Calculator!$B$7*(1+MAX(0,Calculator!$B$8))^(A110-1)</f>
        <v/>
      </c>
      <c r="C110" s="13">
        <f>Calculator!$B$6</f>
        <v/>
      </c>
      <c r="D110" s="13">
        <f>C110-B110</f>
        <v/>
      </c>
      <c r="E110" s="13">
        <f>F109</f>
        <v/>
      </c>
      <c r="F110" s="13">
        <f>E110-D110</f>
        <v/>
      </c>
      <c r="G110" s="14">
        <f>IF(AND(E110&gt;0,F110&lt;=0,D110&gt;0),(A110-1)+E110/D110,"")</f>
        <v/>
      </c>
      <c r="H110" s="15">
        <f>IF(B110&gt;=C110,A110-1,"")</f>
        <v/>
      </c>
    </row>
    <row r="111">
      <c r="A111" t="n">
        <v>110</v>
      </c>
      <c r="B111" s="13">
        <f>Calculator!$B$7*(1+MAX(0,Calculator!$B$8))^(A111-1)</f>
        <v/>
      </c>
      <c r="C111" s="13">
        <f>Calculator!$B$6</f>
        <v/>
      </c>
      <c r="D111" s="13">
        <f>C111-B111</f>
        <v/>
      </c>
      <c r="E111" s="13">
        <f>F110</f>
        <v/>
      </c>
      <c r="F111" s="13">
        <f>E111-D111</f>
        <v/>
      </c>
      <c r="G111" s="14">
        <f>IF(AND(E111&gt;0,F111&lt;=0,D111&gt;0),(A111-1)+E111/D111,"")</f>
        <v/>
      </c>
      <c r="H111" s="15">
        <f>IF(B111&gt;=C111,A111-1,"")</f>
        <v/>
      </c>
    </row>
    <row r="112">
      <c r="A112" t="n">
        <v>111</v>
      </c>
      <c r="B112" s="13">
        <f>Calculator!$B$7*(1+MAX(0,Calculator!$B$8))^(A112-1)</f>
        <v/>
      </c>
      <c r="C112" s="13">
        <f>Calculator!$B$6</f>
        <v/>
      </c>
      <c r="D112" s="13">
        <f>C112-B112</f>
        <v/>
      </c>
      <c r="E112" s="13">
        <f>F111</f>
        <v/>
      </c>
      <c r="F112" s="13">
        <f>E112-D112</f>
        <v/>
      </c>
      <c r="G112" s="14">
        <f>IF(AND(E112&gt;0,F112&lt;=0,D112&gt;0),(A112-1)+E112/D112,"")</f>
        <v/>
      </c>
      <c r="H112" s="15">
        <f>IF(B112&gt;=C112,A112-1,"")</f>
        <v/>
      </c>
    </row>
    <row r="113">
      <c r="A113" t="n">
        <v>112</v>
      </c>
      <c r="B113" s="13">
        <f>Calculator!$B$7*(1+MAX(0,Calculator!$B$8))^(A113-1)</f>
        <v/>
      </c>
      <c r="C113" s="13">
        <f>Calculator!$B$6</f>
        <v/>
      </c>
      <c r="D113" s="13">
        <f>C113-B113</f>
        <v/>
      </c>
      <c r="E113" s="13">
        <f>F112</f>
        <v/>
      </c>
      <c r="F113" s="13">
        <f>E113-D113</f>
        <v/>
      </c>
      <c r="G113" s="14">
        <f>IF(AND(E113&gt;0,F113&lt;=0,D113&gt;0),(A113-1)+E113/D113,"")</f>
        <v/>
      </c>
      <c r="H113" s="15">
        <f>IF(B113&gt;=C113,A113-1,"")</f>
        <v/>
      </c>
    </row>
    <row r="114">
      <c r="A114" t="n">
        <v>113</v>
      </c>
      <c r="B114" s="13">
        <f>Calculator!$B$7*(1+MAX(0,Calculator!$B$8))^(A114-1)</f>
        <v/>
      </c>
      <c r="C114" s="13">
        <f>Calculator!$B$6</f>
        <v/>
      </c>
      <c r="D114" s="13">
        <f>C114-B114</f>
        <v/>
      </c>
      <c r="E114" s="13">
        <f>F113</f>
        <v/>
      </c>
      <c r="F114" s="13">
        <f>E114-D114</f>
        <v/>
      </c>
      <c r="G114" s="14">
        <f>IF(AND(E114&gt;0,F114&lt;=0,D114&gt;0),(A114-1)+E114/D114,"")</f>
        <v/>
      </c>
      <c r="H114" s="15">
        <f>IF(B114&gt;=C114,A114-1,"")</f>
        <v/>
      </c>
    </row>
    <row r="115">
      <c r="A115" t="n">
        <v>114</v>
      </c>
      <c r="B115" s="13">
        <f>Calculator!$B$7*(1+MAX(0,Calculator!$B$8))^(A115-1)</f>
        <v/>
      </c>
      <c r="C115" s="13">
        <f>Calculator!$B$6</f>
        <v/>
      </c>
      <c r="D115" s="13">
        <f>C115-B115</f>
        <v/>
      </c>
      <c r="E115" s="13">
        <f>F114</f>
        <v/>
      </c>
      <c r="F115" s="13">
        <f>E115-D115</f>
        <v/>
      </c>
      <c r="G115" s="14">
        <f>IF(AND(E115&gt;0,F115&lt;=0,D115&gt;0),(A115-1)+E115/D115,"")</f>
        <v/>
      </c>
      <c r="H115" s="15">
        <f>IF(B115&gt;=C115,A115-1,"")</f>
        <v/>
      </c>
    </row>
    <row r="116">
      <c r="A116" t="n">
        <v>115</v>
      </c>
      <c r="B116" s="13">
        <f>Calculator!$B$7*(1+MAX(0,Calculator!$B$8))^(A116-1)</f>
        <v/>
      </c>
      <c r="C116" s="13">
        <f>Calculator!$B$6</f>
        <v/>
      </c>
      <c r="D116" s="13">
        <f>C116-B116</f>
        <v/>
      </c>
      <c r="E116" s="13">
        <f>F115</f>
        <v/>
      </c>
      <c r="F116" s="13">
        <f>E116-D116</f>
        <v/>
      </c>
      <c r="G116" s="14">
        <f>IF(AND(E116&gt;0,F116&lt;=0,D116&gt;0),(A116-1)+E116/D116,"")</f>
        <v/>
      </c>
      <c r="H116" s="15">
        <f>IF(B116&gt;=C116,A116-1,"")</f>
        <v/>
      </c>
    </row>
    <row r="117">
      <c r="A117" t="n">
        <v>116</v>
      </c>
      <c r="B117" s="13">
        <f>Calculator!$B$7*(1+MAX(0,Calculator!$B$8))^(A117-1)</f>
        <v/>
      </c>
      <c r="C117" s="13">
        <f>Calculator!$B$6</f>
        <v/>
      </c>
      <c r="D117" s="13">
        <f>C117-B117</f>
        <v/>
      </c>
      <c r="E117" s="13">
        <f>F116</f>
        <v/>
      </c>
      <c r="F117" s="13">
        <f>E117-D117</f>
        <v/>
      </c>
      <c r="G117" s="14">
        <f>IF(AND(E117&gt;0,F117&lt;=0,D117&gt;0),(A117-1)+E117/D117,"")</f>
        <v/>
      </c>
      <c r="H117" s="15">
        <f>IF(B117&gt;=C117,A117-1,"")</f>
        <v/>
      </c>
    </row>
    <row r="118">
      <c r="A118" t="n">
        <v>117</v>
      </c>
      <c r="B118" s="13">
        <f>Calculator!$B$7*(1+MAX(0,Calculator!$B$8))^(A118-1)</f>
        <v/>
      </c>
      <c r="C118" s="13">
        <f>Calculator!$B$6</f>
        <v/>
      </c>
      <c r="D118" s="13">
        <f>C118-B118</f>
        <v/>
      </c>
      <c r="E118" s="13">
        <f>F117</f>
        <v/>
      </c>
      <c r="F118" s="13">
        <f>E118-D118</f>
        <v/>
      </c>
      <c r="G118" s="14">
        <f>IF(AND(E118&gt;0,F118&lt;=0,D118&gt;0),(A118-1)+E118/D118,"")</f>
        <v/>
      </c>
      <c r="H118" s="15">
        <f>IF(B118&gt;=C118,A118-1,"")</f>
        <v/>
      </c>
    </row>
    <row r="119">
      <c r="A119" t="n">
        <v>118</v>
      </c>
      <c r="B119" s="13">
        <f>Calculator!$B$7*(1+MAX(0,Calculator!$B$8))^(A119-1)</f>
        <v/>
      </c>
      <c r="C119" s="13">
        <f>Calculator!$B$6</f>
        <v/>
      </c>
      <c r="D119" s="13">
        <f>C119-B119</f>
        <v/>
      </c>
      <c r="E119" s="13">
        <f>F118</f>
        <v/>
      </c>
      <c r="F119" s="13">
        <f>E119-D119</f>
        <v/>
      </c>
      <c r="G119" s="14">
        <f>IF(AND(E119&gt;0,F119&lt;=0,D119&gt;0),(A119-1)+E119/D119,"")</f>
        <v/>
      </c>
      <c r="H119" s="15">
        <f>IF(B119&gt;=C119,A119-1,"")</f>
        <v/>
      </c>
    </row>
    <row r="120">
      <c r="A120" t="n">
        <v>119</v>
      </c>
      <c r="B120" s="13">
        <f>Calculator!$B$7*(1+MAX(0,Calculator!$B$8))^(A120-1)</f>
        <v/>
      </c>
      <c r="C120" s="13">
        <f>Calculator!$B$6</f>
        <v/>
      </c>
      <c r="D120" s="13">
        <f>C120-B120</f>
        <v/>
      </c>
      <c r="E120" s="13">
        <f>F119</f>
        <v/>
      </c>
      <c r="F120" s="13">
        <f>E120-D120</f>
        <v/>
      </c>
      <c r="G120" s="14">
        <f>IF(AND(E120&gt;0,F120&lt;=0,D120&gt;0),(A120-1)+E120/D120,"")</f>
        <v/>
      </c>
      <c r="H120" s="15">
        <f>IF(B120&gt;=C120,A120-1,"")</f>
        <v/>
      </c>
    </row>
    <row r="121">
      <c r="A121" t="n">
        <v>120</v>
      </c>
      <c r="B121" s="13">
        <f>Calculator!$B$7*(1+MAX(0,Calculator!$B$8))^(A121-1)</f>
        <v/>
      </c>
      <c r="C121" s="13">
        <f>Calculator!$B$6</f>
        <v/>
      </c>
      <c r="D121" s="13">
        <f>C121-B121</f>
        <v/>
      </c>
      <c r="E121" s="13">
        <f>F120</f>
        <v/>
      </c>
      <c r="F121" s="13">
        <f>E121-D121</f>
        <v/>
      </c>
      <c r="G121" s="14">
        <f>IF(AND(E121&gt;0,F121&lt;=0,D121&gt;0),(A121-1)+E121/D121,"")</f>
        <v/>
      </c>
      <c r="H121" s="15">
        <f>IF(B121&gt;=C121,A121-1,"")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Free template by Adlega</t>
        </is>
      </c>
    </row>
    <row r="2">
      <c r="A2" s="17" t="inlineStr">
        <is>
          <t>Live calculator: https://adlega.com/blog/tools/runway/</t>
        </is>
      </c>
    </row>
    <row r="3">
      <c r="A3" s="17" t="inlineStr">
        <is>
          <t>Version: October 2026</t>
        </is>
      </c>
    </row>
    <row r="4">
      <c r="A4" s="17" t="inlineStr"/>
    </row>
    <row r="5">
      <c r="A5" s="17" t="inlineStr">
        <is>
          <t>This template is a planning aid, not tax, legal or investment advice. Check the numbers with your own advisers before you act on them.</t>
        </is>
      </c>
    </row>
    <row r="6">
      <c r="A6" s="17" t="inlineStr">
        <is>
          <t>Blue cells on a light yellow background are inputs. Every other number is a live Excel formula that mirrors the web calculator.</t>
        </is>
      </c>
    </row>
    <row r="7">
      <c r="A7" s="17" t="inlineStr"/>
    </row>
    <row r="8">
      <c r="A8" s="17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Cash Runway and Burn Rate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