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P&amp;L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&quot;$&quot;#,##0;-&quot;$&quot;#,##0"/>
    <numFmt numFmtId="167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  <font>
      <color rgb="00555555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9FD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165" fontId="4" fillId="2" borderId="0" pivotButton="0" quotePrefix="0" xfId="0"/>
    <xf numFmtId="166" fontId="4" fillId="2" borderId="0" pivotButton="0" quotePrefix="0" xfId="0"/>
    <xf numFmtId="167" fontId="4" fillId="2" borderId="0" pivotButton="0" quotePrefix="0" xfId="0"/>
    <xf numFmtId="0" fontId="3" fillId="4" borderId="0" applyAlignment="1" pivotButton="0" quotePrefix="0" xfId="0">
      <alignment vertical="bottom" wrapText="1"/>
    </xf>
    <xf numFmtId="1" fontId="4" fillId="2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3" fillId="4" borderId="0" pivotButton="0" quotePrefix="0" xfId="0"/>
    <xf numFmtId="165" fontId="3" fillId="4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indent="1"/>
    </xf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5" fillId="0" borderId="0" pivotButton="0" quotePrefix="0" xfId="0"/>
    <xf numFmtId="1" fontId="0" fillId="0" borderId="0" pivotButton="0" quotePrefix="0" xfId="0"/>
    <xf numFmtId="1" fontId="3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SaaS P&amp;L Template: inputs</t>
        </is>
      </c>
    </row>
    <row r="2">
      <c r="A2" s="2" t="inlineStr">
        <is>
          <t>Change the blue cells on light yellow. The P&amp;L sheet is all live formulas. Live version: https://adlega.com/blog/tools/saas-pnl-template/</t>
        </is>
      </c>
    </row>
    <row r="3">
      <c r="A3" s="3" t="inlineStr">
        <is>
          <t>Revenue</t>
        </is>
      </c>
      <c r="B3" s="4" t="n"/>
    </row>
    <row r="4">
      <c r="A4" t="inlineStr">
        <is>
          <t>First month of the year</t>
        </is>
      </c>
      <c r="B4" s="5" t="n">
        <v>46388</v>
      </c>
    </row>
    <row r="5">
      <c r="A5" t="inlineStr">
        <is>
          <t>Starting subscription MRR</t>
        </is>
      </c>
      <c r="B5" s="6" t="n">
        <v>80000</v>
      </c>
    </row>
    <row r="6">
      <c r="A6" t="inlineStr">
        <is>
          <t>New MRR per month</t>
        </is>
      </c>
      <c r="B6" s="6" t="n">
        <v>6000</v>
      </c>
    </row>
    <row r="7">
      <c r="A7" t="inlineStr">
        <is>
          <t>Monthly churn (% of MRR)</t>
        </is>
      </c>
      <c r="B7" s="7" t="n">
        <v>0.015</v>
      </c>
    </row>
    <row r="8">
      <c r="A8" t="inlineStr">
        <is>
          <t>Monthly expansion (% of MRR)</t>
        </is>
      </c>
      <c r="B8" s="7" t="n">
        <v>0.01</v>
      </c>
    </row>
    <row r="9">
      <c r="A9" t="inlineStr">
        <is>
          <t>Usage revenue, month 1</t>
        </is>
      </c>
      <c r="B9" s="6" t="n">
        <v>5000</v>
      </c>
    </row>
    <row r="10">
      <c r="A10" t="inlineStr">
        <is>
          <t>Usage revenue growth per month</t>
        </is>
      </c>
      <c r="B10" s="7" t="n">
        <v>0.03</v>
      </c>
    </row>
    <row r="11">
      <c r="A11" t="inlineStr">
        <is>
          <t>Services revenue per month</t>
        </is>
      </c>
      <c r="B11" s="6" t="n">
        <v>8000</v>
      </c>
    </row>
    <row r="13">
      <c r="A13" s="3" t="inlineStr">
        <is>
          <t>Cost of revenue (COGS)</t>
        </is>
      </c>
      <c r="B13" s="4" t="n"/>
    </row>
    <row r="14">
      <c r="A14" t="inlineStr">
        <is>
          <t>Hosting (% of subscription + usage revenue)</t>
        </is>
      </c>
      <c r="B14" s="7" t="n">
        <v>0.08</v>
      </c>
    </row>
    <row r="15">
      <c r="A15" t="inlineStr">
        <is>
          <t>Customer support per month</t>
        </is>
      </c>
      <c r="B15" s="6" t="n">
        <v>6000</v>
      </c>
    </row>
    <row r="16">
      <c r="A16" t="inlineStr">
        <is>
          <t>Payment processing (% of total revenue)</t>
        </is>
      </c>
      <c r="B16" s="7" t="n">
        <v>0.03</v>
      </c>
    </row>
    <row r="17">
      <c r="A17" t="inlineStr">
        <is>
          <t>Third-party software in the product, per month</t>
        </is>
      </c>
      <c r="B17" s="6" t="n">
        <v>2500</v>
      </c>
    </row>
    <row r="18">
      <c r="A18" t="inlineStr">
        <is>
          <t>Services delivery cost (% of services revenue)</t>
        </is>
      </c>
      <c r="B18" s="7" t="n">
        <v>0.7</v>
      </c>
    </row>
    <row r="20">
      <c r="A20" s="3" t="inlineStr">
        <is>
          <t>Below EBITDA</t>
        </is>
      </c>
      <c r="B20" s="4" t="n"/>
    </row>
    <row r="21">
      <c r="A21" t="inlineStr">
        <is>
          <t>Depreciation and amortization per month (incl. capitalized software)</t>
        </is>
      </c>
      <c r="B21" s="6" t="n">
        <v>3000</v>
      </c>
    </row>
    <row r="22">
      <c r="A22" t="inlineStr">
        <is>
          <t>Net interest expense per month (negative = interest income)</t>
        </is>
      </c>
      <c r="B22" s="6" t="n">
        <v>0</v>
      </c>
    </row>
    <row r="23">
      <c r="A23" t="inlineStr">
        <is>
          <t>Income tax rate (year-to-date method, no tax on a loss)</t>
        </is>
      </c>
      <c r="B23" s="7" t="n">
        <v>0.21</v>
      </c>
    </row>
    <row r="25">
      <c r="A25" s="3" t="inlineStr">
        <is>
          <t>Operating expenses by department (loaded cost = salary + employer taxes + benefits + equipment)</t>
        </is>
      </c>
      <c r="B25" s="4" t="n"/>
      <c r="C25" s="4" t="n"/>
      <c r="D25" s="4" t="n"/>
      <c r="E25" s="4" t="n"/>
      <c r="F25" s="4" t="n"/>
    </row>
    <row r="26">
      <c r="A26" s="8" t="inlineStr">
        <is>
          <t>Department</t>
        </is>
      </c>
      <c r="B26" s="8" t="inlineStr">
        <is>
          <t>People now</t>
        </is>
      </c>
      <c r="C26" s="8" t="inlineStr">
        <is>
          <t>Cost / person / month</t>
        </is>
      </c>
      <c r="D26" s="8" t="inlineStr">
        <is>
          <t>Hires this year</t>
        </is>
      </c>
      <c r="E26" s="8" t="inlineStr">
        <is>
          <t>Hire month (1-12)</t>
        </is>
      </c>
      <c r="F26" s="8" t="inlineStr">
        <is>
          <t>Non-headcount / month</t>
        </is>
      </c>
    </row>
    <row r="27">
      <c r="A27" t="inlineStr">
        <is>
          <t>Sales and marketing</t>
        </is>
      </c>
      <c r="B27" s="9" t="n">
        <v>4</v>
      </c>
      <c r="C27" s="6" t="n">
        <v>11000</v>
      </c>
      <c r="D27" s="9" t="n">
        <v>2</v>
      </c>
      <c r="E27" s="9" t="n">
        <v>4</v>
      </c>
      <c r="F27" s="6" t="n">
        <v>12000</v>
      </c>
    </row>
    <row r="28">
      <c r="A28" t="inlineStr">
        <is>
          <t>Research and development</t>
        </is>
      </c>
      <c r="B28" s="9" t="n">
        <v>5</v>
      </c>
      <c r="C28" s="6" t="n">
        <v>13000</v>
      </c>
      <c r="D28" s="9" t="n">
        <v>2</v>
      </c>
      <c r="E28" s="9" t="n">
        <v>7</v>
      </c>
      <c r="F28" s="6" t="n">
        <v>4000</v>
      </c>
    </row>
    <row r="29">
      <c r="A29" t="inlineStr">
        <is>
          <t>General and administrative</t>
        </is>
      </c>
      <c r="B29" s="9" t="n">
        <v>2</v>
      </c>
      <c r="C29" s="6" t="n">
        <v>10000</v>
      </c>
      <c r="D29" s="9" t="n">
        <v>0</v>
      </c>
      <c r="E29" s="9" t="n">
        <v>1</v>
      </c>
      <c r="F29" s="6" t="n">
        <v>9000</v>
      </c>
    </row>
    <row r="31">
      <c r="A31" s="2" t="inlineStr">
        <is>
          <t>Benchmarks shown on the P&amp;L sheet: Benchmarkit 2026 SaaS and AI Metrics Benchmarks (342 B2B companies, calendar 2025), medians.</t>
        </is>
      </c>
    </row>
  </sheetData>
  <dataValidations count="1">
    <dataValidation sqref="E27 E28 E29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3" customWidth="1" min="16" max="16"/>
  </cols>
  <sheetData>
    <row r="1">
      <c r="A1" s="1" t="inlineStr">
        <is>
          <t>SaaS P&amp;L: monthly income statement</t>
        </is>
      </c>
    </row>
    <row r="2">
      <c r="A2" s="2" t="inlineStr">
        <is>
          <t>Every number is a formula driven by the Inputs sheet.</t>
        </is>
      </c>
    </row>
    <row r="3">
      <c r="A3" s="10" t="inlineStr">
        <is>
          <t>Plan month</t>
        </is>
      </c>
      <c r="B3" s="11" t="n">
        <v>1</v>
      </c>
      <c r="C3" s="11" t="n">
        <v>2</v>
      </c>
      <c r="D3" s="11" t="n">
        <v>3</v>
      </c>
      <c r="E3" s="11" t="n">
        <v>4</v>
      </c>
      <c r="F3" s="11" t="n">
        <v>5</v>
      </c>
      <c r="G3" s="11" t="n">
        <v>6</v>
      </c>
      <c r="H3" s="11" t="n">
        <v>7</v>
      </c>
      <c r="I3" s="11" t="n">
        <v>8</v>
      </c>
      <c r="J3" s="11" t="n">
        <v>9</v>
      </c>
      <c r="K3" s="11" t="n">
        <v>10</v>
      </c>
      <c r="L3" s="11" t="n">
        <v>11</v>
      </c>
      <c r="M3" s="11" t="n">
        <v>12</v>
      </c>
    </row>
    <row r="4">
      <c r="A4" s="12" t="inlineStr">
        <is>
          <t>Month</t>
        </is>
      </c>
      <c r="B4" s="13">
        <f>EDATE(Inputs!$B$4,B$3-1)</f>
        <v/>
      </c>
      <c r="C4" s="13">
        <f>EDATE(Inputs!$B$4,C$3-1)</f>
        <v/>
      </c>
      <c r="D4" s="13">
        <f>EDATE(Inputs!$B$4,D$3-1)</f>
        <v/>
      </c>
      <c r="E4" s="13">
        <f>EDATE(Inputs!$B$4,E$3-1)</f>
        <v/>
      </c>
      <c r="F4" s="13">
        <f>EDATE(Inputs!$B$4,F$3-1)</f>
        <v/>
      </c>
      <c r="G4" s="13">
        <f>EDATE(Inputs!$B$4,G$3-1)</f>
        <v/>
      </c>
      <c r="H4" s="13">
        <f>EDATE(Inputs!$B$4,H$3-1)</f>
        <v/>
      </c>
      <c r="I4" s="13">
        <f>EDATE(Inputs!$B$4,I$3-1)</f>
        <v/>
      </c>
      <c r="J4" s="13">
        <f>EDATE(Inputs!$B$4,J$3-1)</f>
        <v/>
      </c>
      <c r="K4" s="13">
        <f>EDATE(Inputs!$B$4,K$3-1)</f>
        <v/>
      </c>
      <c r="L4" s="13">
        <f>EDATE(Inputs!$B$4,L$3-1)</f>
        <v/>
      </c>
      <c r="M4" s="13">
        <f>EDATE(Inputs!$B$4,M$3-1)</f>
        <v/>
      </c>
      <c r="N4" s="12" t="inlineStr">
        <is>
          <t>Year</t>
        </is>
      </c>
      <c r="O4" s="12" t="inlineStr">
        <is>
          <t>Benchmark (median)</t>
        </is>
      </c>
    </row>
    <row r="5">
      <c r="A5" s="3" t="inlineStr">
        <is>
          <t>Revenue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11" t="inlineStr">
        <is>
          <t>Subscription MRR (end of month)</t>
        </is>
      </c>
      <c r="B6" s="14">
        <f>Inputs!$B$5*(1-Inputs!$B$7+Inputs!$B$8)+Inputs!$B$6</f>
        <v/>
      </c>
      <c r="C6" s="14">
        <f>B6*(1-Inputs!$B$7+Inputs!$B$8)+Inputs!$B$6</f>
        <v/>
      </c>
      <c r="D6" s="14">
        <f>C6*(1-Inputs!$B$7+Inputs!$B$8)+Inputs!$B$6</f>
        <v/>
      </c>
      <c r="E6" s="14">
        <f>D6*(1-Inputs!$B$7+Inputs!$B$8)+Inputs!$B$6</f>
        <v/>
      </c>
      <c r="F6" s="14">
        <f>E6*(1-Inputs!$B$7+Inputs!$B$8)+Inputs!$B$6</f>
        <v/>
      </c>
      <c r="G6" s="14">
        <f>F6*(1-Inputs!$B$7+Inputs!$B$8)+Inputs!$B$6</f>
        <v/>
      </c>
      <c r="H6" s="14">
        <f>G6*(1-Inputs!$B$7+Inputs!$B$8)+Inputs!$B$6</f>
        <v/>
      </c>
      <c r="I6" s="14">
        <f>H6*(1-Inputs!$B$7+Inputs!$B$8)+Inputs!$B$6</f>
        <v/>
      </c>
      <c r="J6" s="14">
        <f>I6*(1-Inputs!$B$7+Inputs!$B$8)+Inputs!$B$6</f>
        <v/>
      </c>
      <c r="K6" s="14">
        <f>J6*(1-Inputs!$B$7+Inputs!$B$8)+Inputs!$B$6</f>
        <v/>
      </c>
      <c r="L6" s="14">
        <f>K6*(1-Inputs!$B$7+Inputs!$B$8)+Inputs!$B$6</f>
        <v/>
      </c>
      <c r="M6" s="14">
        <f>L6*(1-Inputs!$B$7+Inputs!$B$8)+Inputs!$B$6</f>
        <v/>
      </c>
    </row>
    <row r="7">
      <c r="A7" s="15" t="inlineStr">
        <is>
          <t>Subscription revenue</t>
        </is>
      </c>
      <c r="B7" s="14">
        <f>B6</f>
        <v/>
      </c>
      <c r="C7" s="14">
        <f>C6</f>
        <v/>
      </c>
      <c r="D7" s="14">
        <f>D6</f>
        <v/>
      </c>
      <c r="E7" s="14">
        <f>E6</f>
        <v/>
      </c>
      <c r="F7" s="14">
        <f>F6</f>
        <v/>
      </c>
      <c r="G7" s="14">
        <f>G6</f>
        <v/>
      </c>
      <c r="H7" s="14">
        <f>H6</f>
        <v/>
      </c>
      <c r="I7" s="14">
        <f>I6</f>
        <v/>
      </c>
      <c r="J7" s="14">
        <f>J6</f>
        <v/>
      </c>
      <c r="K7" s="14">
        <f>K6</f>
        <v/>
      </c>
      <c r="L7" s="14">
        <f>L6</f>
        <v/>
      </c>
      <c r="M7" s="14">
        <f>M6</f>
        <v/>
      </c>
      <c r="N7" s="16">
        <f>SUM(B7:M7)</f>
        <v/>
      </c>
    </row>
    <row r="8">
      <c r="A8" s="15" t="inlineStr">
        <is>
          <t>Usage revenue</t>
        </is>
      </c>
      <c r="B8" s="14">
        <f>Inputs!$B$9*(1+Inputs!$B$10)^(B$3-1)</f>
        <v/>
      </c>
      <c r="C8" s="14">
        <f>Inputs!$B$9*(1+Inputs!$B$10)^(C$3-1)</f>
        <v/>
      </c>
      <c r="D8" s="14">
        <f>Inputs!$B$9*(1+Inputs!$B$10)^(D$3-1)</f>
        <v/>
      </c>
      <c r="E8" s="14">
        <f>Inputs!$B$9*(1+Inputs!$B$10)^(E$3-1)</f>
        <v/>
      </c>
      <c r="F8" s="14">
        <f>Inputs!$B$9*(1+Inputs!$B$10)^(F$3-1)</f>
        <v/>
      </c>
      <c r="G8" s="14">
        <f>Inputs!$B$9*(1+Inputs!$B$10)^(G$3-1)</f>
        <v/>
      </c>
      <c r="H8" s="14">
        <f>Inputs!$B$9*(1+Inputs!$B$10)^(H$3-1)</f>
        <v/>
      </c>
      <c r="I8" s="14">
        <f>Inputs!$B$9*(1+Inputs!$B$10)^(I$3-1)</f>
        <v/>
      </c>
      <c r="J8" s="14">
        <f>Inputs!$B$9*(1+Inputs!$B$10)^(J$3-1)</f>
        <v/>
      </c>
      <c r="K8" s="14">
        <f>Inputs!$B$9*(1+Inputs!$B$10)^(K$3-1)</f>
        <v/>
      </c>
      <c r="L8" s="14">
        <f>Inputs!$B$9*(1+Inputs!$B$10)^(L$3-1)</f>
        <v/>
      </c>
      <c r="M8" s="14">
        <f>Inputs!$B$9*(1+Inputs!$B$10)^(M$3-1)</f>
        <v/>
      </c>
      <c r="N8" s="16">
        <f>SUM(B8:M8)</f>
        <v/>
      </c>
    </row>
    <row r="9">
      <c r="A9" s="15" t="inlineStr">
        <is>
          <t>Services revenue</t>
        </is>
      </c>
      <c r="B9" s="14">
        <f>Inputs!$B$11</f>
        <v/>
      </c>
      <c r="C9" s="14">
        <f>Inputs!$B$11</f>
        <v/>
      </c>
      <c r="D9" s="14">
        <f>Inputs!$B$11</f>
        <v/>
      </c>
      <c r="E9" s="14">
        <f>Inputs!$B$11</f>
        <v/>
      </c>
      <c r="F9" s="14">
        <f>Inputs!$B$11</f>
        <v/>
      </c>
      <c r="G9" s="14">
        <f>Inputs!$B$11</f>
        <v/>
      </c>
      <c r="H9" s="14">
        <f>Inputs!$B$11</f>
        <v/>
      </c>
      <c r="I9" s="14">
        <f>Inputs!$B$11</f>
        <v/>
      </c>
      <c r="J9" s="14">
        <f>Inputs!$B$11</f>
        <v/>
      </c>
      <c r="K9" s="14">
        <f>Inputs!$B$11</f>
        <v/>
      </c>
      <c r="L9" s="14">
        <f>Inputs!$B$11</f>
        <v/>
      </c>
      <c r="M9" s="14">
        <f>Inputs!$B$11</f>
        <v/>
      </c>
      <c r="N9" s="16">
        <f>SUM(B9:M9)</f>
        <v/>
      </c>
    </row>
    <row r="10">
      <c r="A10" s="11" t="inlineStr">
        <is>
          <t>Subscription + usage revenue</t>
        </is>
      </c>
      <c r="B10" s="14">
        <f>B7+B8</f>
        <v/>
      </c>
      <c r="C10" s="14">
        <f>C7+C8</f>
        <v/>
      </c>
      <c r="D10" s="14">
        <f>D7+D8</f>
        <v/>
      </c>
      <c r="E10" s="14">
        <f>E7+E8</f>
        <v/>
      </c>
      <c r="F10" s="14">
        <f>F7+F8</f>
        <v/>
      </c>
      <c r="G10" s="14">
        <f>G7+G8</f>
        <v/>
      </c>
      <c r="H10" s="14">
        <f>H7+H8</f>
        <v/>
      </c>
      <c r="I10" s="14">
        <f>I7+I8</f>
        <v/>
      </c>
      <c r="J10" s="14">
        <f>J7+J8</f>
        <v/>
      </c>
      <c r="K10" s="14">
        <f>K7+K8</f>
        <v/>
      </c>
      <c r="L10" s="14">
        <f>L7+L8</f>
        <v/>
      </c>
      <c r="M10" s="14">
        <f>M7+M8</f>
        <v/>
      </c>
      <c r="N10" s="16">
        <f>SUM(B10:M10)</f>
        <v/>
      </c>
    </row>
    <row r="11">
      <c r="A11" s="10" t="inlineStr">
        <is>
          <t>Total revenue</t>
        </is>
      </c>
      <c r="B11" s="16">
        <f>B10+B9</f>
        <v/>
      </c>
      <c r="C11" s="16">
        <f>C10+C9</f>
        <v/>
      </c>
      <c r="D11" s="16">
        <f>D10+D9</f>
        <v/>
      </c>
      <c r="E11" s="16">
        <f>E10+E9</f>
        <v/>
      </c>
      <c r="F11" s="16">
        <f>F10+F9</f>
        <v/>
      </c>
      <c r="G11" s="16">
        <f>G10+G9</f>
        <v/>
      </c>
      <c r="H11" s="16">
        <f>H10+H9</f>
        <v/>
      </c>
      <c r="I11" s="16">
        <f>I10+I9</f>
        <v/>
      </c>
      <c r="J11" s="16">
        <f>J10+J9</f>
        <v/>
      </c>
      <c r="K11" s="16">
        <f>K10+K9</f>
        <v/>
      </c>
      <c r="L11" s="16">
        <f>L10+L9</f>
        <v/>
      </c>
      <c r="M11" s="16">
        <f>M10+M9</f>
        <v/>
      </c>
      <c r="N11" s="16">
        <f>SUM(B11:M11)</f>
        <v/>
      </c>
    </row>
    <row r="12">
      <c r="A12" s="3" t="inlineStr">
        <is>
          <t>Cost of revenue (COGS)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15" t="inlineStr">
        <is>
          <t>Hosting</t>
        </is>
      </c>
      <c r="B13" s="14">
        <f>Inputs!$B$14*B10</f>
        <v/>
      </c>
      <c r="C13" s="14">
        <f>Inputs!$B$14*C10</f>
        <v/>
      </c>
      <c r="D13" s="14">
        <f>Inputs!$B$14*D10</f>
        <v/>
      </c>
      <c r="E13" s="14">
        <f>Inputs!$B$14*E10</f>
        <v/>
      </c>
      <c r="F13" s="14">
        <f>Inputs!$B$14*F10</f>
        <v/>
      </c>
      <c r="G13" s="14">
        <f>Inputs!$B$14*G10</f>
        <v/>
      </c>
      <c r="H13" s="14">
        <f>Inputs!$B$14*H10</f>
        <v/>
      </c>
      <c r="I13" s="14">
        <f>Inputs!$B$14*I10</f>
        <v/>
      </c>
      <c r="J13" s="14">
        <f>Inputs!$B$14*J10</f>
        <v/>
      </c>
      <c r="K13" s="14">
        <f>Inputs!$B$14*K10</f>
        <v/>
      </c>
      <c r="L13" s="14">
        <f>Inputs!$B$14*L10</f>
        <v/>
      </c>
      <c r="M13" s="14">
        <f>Inputs!$B$14*M10</f>
        <v/>
      </c>
      <c r="N13" s="16">
        <f>SUM(B13:M13)</f>
        <v/>
      </c>
    </row>
    <row r="14">
      <c r="A14" s="15" t="inlineStr">
        <is>
          <t>Customer support</t>
        </is>
      </c>
      <c r="B14" s="14">
        <f>Inputs!$B$15</f>
        <v/>
      </c>
      <c r="C14" s="14">
        <f>Inputs!$B$15</f>
        <v/>
      </c>
      <c r="D14" s="14">
        <f>Inputs!$B$15</f>
        <v/>
      </c>
      <c r="E14" s="14">
        <f>Inputs!$B$15</f>
        <v/>
      </c>
      <c r="F14" s="14">
        <f>Inputs!$B$15</f>
        <v/>
      </c>
      <c r="G14" s="14">
        <f>Inputs!$B$15</f>
        <v/>
      </c>
      <c r="H14" s="14">
        <f>Inputs!$B$15</f>
        <v/>
      </c>
      <c r="I14" s="14">
        <f>Inputs!$B$15</f>
        <v/>
      </c>
      <c r="J14" s="14">
        <f>Inputs!$B$15</f>
        <v/>
      </c>
      <c r="K14" s="14">
        <f>Inputs!$B$15</f>
        <v/>
      </c>
      <c r="L14" s="14">
        <f>Inputs!$B$15</f>
        <v/>
      </c>
      <c r="M14" s="14">
        <f>Inputs!$B$15</f>
        <v/>
      </c>
      <c r="N14" s="16">
        <f>SUM(B14:M14)</f>
        <v/>
      </c>
    </row>
    <row r="15">
      <c r="A15" s="15" t="inlineStr">
        <is>
          <t>Payment processing</t>
        </is>
      </c>
      <c r="B15" s="14">
        <f>Inputs!$B$16*B11</f>
        <v/>
      </c>
      <c r="C15" s="14">
        <f>Inputs!$B$16*C11</f>
        <v/>
      </c>
      <c r="D15" s="14">
        <f>Inputs!$B$16*D11</f>
        <v/>
      </c>
      <c r="E15" s="14">
        <f>Inputs!$B$16*E11</f>
        <v/>
      </c>
      <c r="F15" s="14">
        <f>Inputs!$B$16*F11</f>
        <v/>
      </c>
      <c r="G15" s="14">
        <f>Inputs!$B$16*G11</f>
        <v/>
      </c>
      <c r="H15" s="14">
        <f>Inputs!$B$16*H11</f>
        <v/>
      </c>
      <c r="I15" s="14">
        <f>Inputs!$B$16*I11</f>
        <v/>
      </c>
      <c r="J15" s="14">
        <f>Inputs!$B$16*J11</f>
        <v/>
      </c>
      <c r="K15" s="14">
        <f>Inputs!$B$16*K11</f>
        <v/>
      </c>
      <c r="L15" s="14">
        <f>Inputs!$B$16*L11</f>
        <v/>
      </c>
      <c r="M15" s="14">
        <f>Inputs!$B$16*M11</f>
        <v/>
      </c>
      <c r="N15" s="16">
        <f>SUM(B15:M15)</f>
        <v/>
      </c>
    </row>
    <row r="16">
      <c r="A16" s="15" t="inlineStr">
        <is>
          <t>Third-party software</t>
        </is>
      </c>
      <c r="B16" s="14">
        <f>Inputs!$B$17</f>
        <v/>
      </c>
      <c r="C16" s="14">
        <f>Inputs!$B$17</f>
        <v/>
      </c>
      <c r="D16" s="14">
        <f>Inputs!$B$17</f>
        <v/>
      </c>
      <c r="E16" s="14">
        <f>Inputs!$B$17</f>
        <v/>
      </c>
      <c r="F16" s="14">
        <f>Inputs!$B$17</f>
        <v/>
      </c>
      <c r="G16" s="14">
        <f>Inputs!$B$17</f>
        <v/>
      </c>
      <c r="H16" s="14">
        <f>Inputs!$B$17</f>
        <v/>
      </c>
      <c r="I16" s="14">
        <f>Inputs!$B$17</f>
        <v/>
      </c>
      <c r="J16" s="14">
        <f>Inputs!$B$17</f>
        <v/>
      </c>
      <c r="K16" s="14">
        <f>Inputs!$B$17</f>
        <v/>
      </c>
      <c r="L16" s="14">
        <f>Inputs!$B$17</f>
        <v/>
      </c>
      <c r="M16" s="14">
        <f>Inputs!$B$17</f>
        <v/>
      </c>
      <c r="N16" s="16">
        <f>SUM(B16:M16)</f>
        <v/>
      </c>
    </row>
    <row r="17">
      <c r="A17" s="15" t="inlineStr">
        <is>
          <t>Services delivery</t>
        </is>
      </c>
      <c r="B17" s="14">
        <f>Inputs!$B$18*B9</f>
        <v/>
      </c>
      <c r="C17" s="14">
        <f>Inputs!$B$18*C9</f>
        <v/>
      </c>
      <c r="D17" s="14">
        <f>Inputs!$B$18*D9</f>
        <v/>
      </c>
      <c r="E17" s="14">
        <f>Inputs!$B$18*E9</f>
        <v/>
      </c>
      <c r="F17" s="14">
        <f>Inputs!$B$18*F9</f>
        <v/>
      </c>
      <c r="G17" s="14">
        <f>Inputs!$B$18*G9</f>
        <v/>
      </c>
      <c r="H17" s="14">
        <f>Inputs!$B$18*H9</f>
        <v/>
      </c>
      <c r="I17" s="14">
        <f>Inputs!$B$18*I9</f>
        <v/>
      </c>
      <c r="J17" s="14">
        <f>Inputs!$B$18*J9</f>
        <v/>
      </c>
      <c r="K17" s="14">
        <f>Inputs!$B$18*K9</f>
        <v/>
      </c>
      <c r="L17" s="14">
        <f>Inputs!$B$18*L9</f>
        <v/>
      </c>
      <c r="M17" s="14">
        <f>Inputs!$B$18*M9</f>
        <v/>
      </c>
      <c r="N17" s="16">
        <f>SUM(B17:M17)</f>
        <v/>
      </c>
    </row>
    <row r="18">
      <c r="A18" s="10" t="inlineStr">
        <is>
          <t>Total COGS</t>
        </is>
      </c>
      <c r="B18" s="16">
        <f>SUM(B13:B17)</f>
        <v/>
      </c>
      <c r="C18" s="16">
        <f>SUM(C13:C17)</f>
        <v/>
      </c>
      <c r="D18" s="16">
        <f>SUM(D13:D17)</f>
        <v/>
      </c>
      <c r="E18" s="16">
        <f>SUM(E13:E17)</f>
        <v/>
      </c>
      <c r="F18" s="16">
        <f>SUM(F13:F17)</f>
        <v/>
      </c>
      <c r="G18" s="16">
        <f>SUM(G13:G17)</f>
        <v/>
      </c>
      <c r="H18" s="16">
        <f>SUM(H13:H17)</f>
        <v/>
      </c>
      <c r="I18" s="16">
        <f>SUM(I13:I17)</f>
        <v/>
      </c>
      <c r="J18" s="16">
        <f>SUM(J13:J17)</f>
        <v/>
      </c>
      <c r="K18" s="16">
        <f>SUM(K13:K17)</f>
        <v/>
      </c>
      <c r="L18" s="16">
        <f>SUM(L13:L17)</f>
        <v/>
      </c>
      <c r="M18" s="16">
        <f>SUM(M13:M17)</f>
        <v/>
      </c>
      <c r="N18" s="16">
        <f>SUM(B18:M18)</f>
        <v/>
      </c>
    </row>
    <row r="19">
      <c r="A19" s="10" t="inlineStr">
        <is>
          <t>Gross profit</t>
        </is>
      </c>
      <c r="B19" s="16">
        <f>B11-B18</f>
        <v/>
      </c>
      <c r="C19" s="16">
        <f>C11-C18</f>
        <v/>
      </c>
      <c r="D19" s="16">
        <f>D11-D18</f>
        <v/>
      </c>
      <c r="E19" s="16">
        <f>E11-E18</f>
        <v/>
      </c>
      <c r="F19" s="16">
        <f>F11-F18</f>
        <v/>
      </c>
      <c r="G19" s="16">
        <f>G11-G18</f>
        <v/>
      </c>
      <c r="H19" s="16">
        <f>H11-H18</f>
        <v/>
      </c>
      <c r="I19" s="16">
        <f>I11-I18</f>
        <v/>
      </c>
      <c r="J19" s="16">
        <f>J11-J18</f>
        <v/>
      </c>
      <c r="K19" s="16">
        <f>K11-K18</f>
        <v/>
      </c>
      <c r="L19" s="16">
        <f>L11-L18</f>
        <v/>
      </c>
      <c r="M19" s="16">
        <f>M11-M18</f>
        <v/>
      </c>
      <c r="N19" s="16">
        <f>SUM(B19:M19)</f>
        <v/>
      </c>
    </row>
    <row r="20">
      <c r="A20" s="11" t="inlineStr">
        <is>
          <t>COGS serving subscription + usage</t>
        </is>
      </c>
      <c r="B20" s="14">
        <f>B13+B14+B16+Inputs!$B$16*B10</f>
        <v/>
      </c>
      <c r="C20" s="14">
        <f>C13+C14+C16+Inputs!$B$16*C10</f>
        <v/>
      </c>
      <c r="D20" s="14">
        <f>D13+D14+D16+Inputs!$B$16*D10</f>
        <v/>
      </c>
      <c r="E20" s="14">
        <f>E13+E14+E16+Inputs!$B$16*E10</f>
        <v/>
      </c>
      <c r="F20" s="14">
        <f>F13+F14+F16+Inputs!$B$16*F10</f>
        <v/>
      </c>
      <c r="G20" s="14">
        <f>G13+G14+G16+Inputs!$B$16*G10</f>
        <v/>
      </c>
      <c r="H20" s="14">
        <f>H13+H14+H16+Inputs!$B$16*H10</f>
        <v/>
      </c>
      <c r="I20" s="14">
        <f>I13+I14+I16+Inputs!$B$16*I10</f>
        <v/>
      </c>
      <c r="J20" s="14">
        <f>J13+J14+J16+Inputs!$B$16*J10</f>
        <v/>
      </c>
      <c r="K20" s="14">
        <f>K13+K14+K16+Inputs!$B$16*K10</f>
        <v/>
      </c>
      <c r="L20" s="14">
        <f>L13+L14+L16+Inputs!$B$16*L10</f>
        <v/>
      </c>
      <c r="M20" s="14">
        <f>M13+M14+M16+Inputs!$B$16*M10</f>
        <v/>
      </c>
      <c r="N20" s="16">
        <f>SUM(B20:M20)</f>
        <v/>
      </c>
    </row>
    <row r="21">
      <c r="A21" s="11" t="inlineStr">
        <is>
          <t>Gross margin</t>
        </is>
      </c>
      <c r="B21" s="17">
        <f>IF(B11&gt;0,B19/B11,"")</f>
        <v/>
      </c>
      <c r="C21" s="17">
        <f>IF(C11&gt;0,C19/C11,"")</f>
        <v/>
      </c>
      <c r="D21" s="17">
        <f>IF(D11&gt;0,D19/D11,"")</f>
        <v/>
      </c>
      <c r="E21" s="17">
        <f>IF(E11&gt;0,E19/E11,"")</f>
        <v/>
      </c>
      <c r="F21" s="17">
        <f>IF(F11&gt;0,F19/F11,"")</f>
        <v/>
      </c>
      <c r="G21" s="17">
        <f>IF(G11&gt;0,G19/G11,"")</f>
        <v/>
      </c>
      <c r="H21" s="17">
        <f>IF(H11&gt;0,H19/H11,"")</f>
        <v/>
      </c>
      <c r="I21" s="17">
        <f>IF(I11&gt;0,I19/I11,"")</f>
        <v/>
      </c>
      <c r="J21" s="17">
        <f>IF(J11&gt;0,J19/J11,"")</f>
        <v/>
      </c>
      <c r="K21" s="17">
        <f>IF(K11&gt;0,K19/K11,"")</f>
        <v/>
      </c>
      <c r="L21" s="17">
        <f>IF(L11&gt;0,L19/L11,"")</f>
        <v/>
      </c>
      <c r="M21" s="17">
        <f>IF(M11&gt;0,M19/M11,"")</f>
        <v/>
      </c>
      <c r="N21" s="18">
        <f>IF(N11&gt;0,N19/N11,"")</f>
        <v/>
      </c>
      <c r="O21" s="19" t="n">
        <v>0.76</v>
      </c>
    </row>
    <row r="22">
      <c r="A22" s="11" t="inlineStr">
        <is>
          <t>Subscription gross margin</t>
        </is>
      </c>
      <c r="B22" s="17">
        <f>IF(B10&gt;0,(B10-B20)/B10,"")</f>
        <v/>
      </c>
      <c r="C22" s="17">
        <f>IF(C10&gt;0,(C10-C20)/C10,"")</f>
        <v/>
      </c>
      <c r="D22" s="17">
        <f>IF(D10&gt;0,(D10-D20)/D10,"")</f>
        <v/>
      </c>
      <c r="E22" s="17">
        <f>IF(E10&gt;0,(E10-E20)/E10,"")</f>
        <v/>
      </c>
      <c r="F22" s="17">
        <f>IF(F10&gt;0,(F10-F20)/F10,"")</f>
        <v/>
      </c>
      <c r="G22" s="17">
        <f>IF(G10&gt;0,(G10-G20)/G10,"")</f>
        <v/>
      </c>
      <c r="H22" s="17">
        <f>IF(H10&gt;0,(H10-H20)/H10,"")</f>
        <v/>
      </c>
      <c r="I22" s="17">
        <f>IF(I10&gt;0,(I10-I20)/I10,"")</f>
        <v/>
      </c>
      <c r="J22" s="17">
        <f>IF(J10&gt;0,(J10-J20)/J10,"")</f>
        <v/>
      </c>
      <c r="K22" s="17">
        <f>IF(K10&gt;0,(K10-K20)/K10,"")</f>
        <v/>
      </c>
      <c r="L22" s="17">
        <f>IF(L10&gt;0,(L10-L20)/L10,"")</f>
        <v/>
      </c>
      <c r="M22" s="17">
        <f>IF(M10&gt;0,(M10-M20)/M10,"")</f>
        <v/>
      </c>
      <c r="N22" s="18">
        <f>IF(N10&gt;0,(N10-N20)/N10,"")</f>
        <v/>
      </c>
      <c r="O22" s="19" t="n">
        <v>0.8</v>
      </c>
    </row>
    <row r="23">
      <c r="A23" s="3" t="inlineStr">
        <is>
          <t>Operating expenses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15" t="inlineStr">
        <is>
          <t>Sales and marketing: people</t>
        </is>
      </c>
      <c r="B24" s="14">
        <f>(Inputs!$B$27+IF(B$3&gt;=Inputs!$E$27,Inputs!$D$27,0))*Inputs!$C$27</f>
        <v/>
      </c>
      <c r="C24" s="14">
        <f>(Inputs!$B$27+IF(C$3&gt;=Inputs!$E$27,Inputs!$D$27,0))*Inputs!$C$27</f>
        <v/>
      </c>
      <c r="D24" s="14">
        <f>(Inputs!$B$27+IF(D$3&gt;=Inputs!$E$27,Inputs!$D$27,0))*Inputs!$C$27</f>
        <v/>
      </c>
      <c r="E24" s="14">
        <f>(Inputs!$B$27+IF(E$3&gt;=Inputs!$E$27,Inputs!$D$27,0))*Inputs!$C$27</f>
        <v/>
      </c>
      <c r="F24" s="14">
        <f>(Inputs!$B$27+IF(F$3&gt;=Inputs!$E$27,Inputs!$D$27,0))*Inputs!$C$27</f>
        <v/>
      </c>
      <c r="G24" s="14">
        <f>(Inputs!$B$27+IF(G$3&gt;=Inputs!$E$27,Inputs!$D$27,0))*Inputs!$C$27</f>
        <v/>
      </c>
      <c r="H24" s="14">
        <f>(Inputs!$B$27+IF(H$3&gt;=Inputs!$E$27,Inputs!$D$27,0))*Inputs!$C$27</f>
        <v/>
      </c>
      <c r="I24" s="14">
        <f>(Inputs!$B$27+IF(I$3&gt;=Inputs!$E$27,Inputs!$D$27,0))*Inputs!$C$27</f>
        <v/>
      </c>
      <c r="J24" s="14">
        <f>(Inputs!$B$27+IF(J$3&gt;=Inputs!$E$27,Inputs!$D$27,0))*Inputs!$C$27</f>
        <v/>
      </c>
      <c r="K24" s="14">
        <f>(Inputs!$B$27+IF(K$3&gt;=Inputs!$E$27,Inputs!$D$27,0))*Inputs!$C$27</f>
        <v/>
      </c>
      <c r="L24" s="14">
        <f>(Inputs!$B$27+IF(L$3&gt;=Inputs!$E$27,Inputs!$D$27,0))*Inputs!$C$27</f>
        <v/>
      </c>
      <c r="M24" s="14">
        <f>(Inputs!$B$27+IF(M$3&gt;=Inputs!$E$27,Inputs!$D$27,0))*Inputs!$C$27</f>
        <v/>
      </c>
      <c r="N24" s="16">
        <f>SUM(B24:M24)</f>
        <v/>
      </c>
    </row>
    <row r="25">
      <c r="A25" s="15" t="inlineStr">
        <is>
          <t>Sales and marketing: non-headcount</t>
        </is>
      </c>
      <c r="B25" s="14">
        <f>Inputs!$F$27</f>
        <v/>
      </c>
      <c r="C25" s="14">
        <f>Inputs!$F$27</f>
        <v/>
      </c>
      <c r="D25" s="14">
        <f>Inputs!$F$27</f>
        <v/>
      </c>
      <c r="E25" s="14">
        <f>Inputs!$F$27</f>
        <v/>
      </c>
      <c r="F25" s="14">
        <f>Inputs!$F$27</f>
        <v/>
      </c>
      <c r="G25" s="14">
        <f>Inputs!$F$27</f>
        <v/>
      </c>
      <c r="H25" s="14">
        <f>Inputs!$F$27</f>
        <v/>
      </c>
      <c r="I25" s="14">
        <f>Inputs!$F$27</f>
        <v/>
      </c>
      <c r="J25" s="14">
        <f>Inputs!$F$27</f>
        <v/>
      </c>
      <c r="K25" s="14">
        <f>Inputs!$F$27</f>
        <v/>
      </c>
      <c r="L25" s="14">
        <f>Inputs!$F$27</f>
        <v/>
      </c>
      <c r="M25" s="14">
        <f>Inputs!$F$27</f>
        <v/>
      </c>
      <c r="N25" s="16">
        <f>SUM(B25:M25)</f>
        <v/>
      </c>
    </row>
    <row r="26">
      <c r="A26" s="15" t="inlineStr">
        <is>
          <t>Research and development: people</t>
        </is>
      </c>
      <c r="B26" s="14">
        <f>(Inputs!$B$28+IF(B$3&gt;=Inputs!$E$28,Inputs!$D$28,0))*Inputs!$C$28</f>
        <v/>
      </c>
      <c r="C26" s="14">
        <f>(Inputs!$B$28+IF(C$3&gt;=Inputs!$E$28,Inputs!$D$28,0))*Inputs!$C$28</f>
        <v/>
      </c>
      <c r="D26" s="14">
        <f>(Inputs!$B$28+IF(D$3&gt;=Inputs!$E$28,Inputs!$D$28,0))*Inputs!$C$28</f>
        <v/>
      </c>
      <c r="E26" s="14">
        <f>(Inputs!$B$28+IF(E$3&gt;=Inputs!$E$28,Inputs!$D$28,0))*Inputs!$C$28</f>
        <v/>
      </c>
      <c r="F26" s="14">
        <f>(Inputs!$B$28+IF(F$3&gt;=Inputs!$E$28,Inputs!$D$28,0))*Inputs!$C$28</f>
        <v/>
      </c>
      <c r="G26" s="14">
        <f>(Inputs!$B$28+IF(G$3&gt;=Inputs!$E$28,Inputs!$D$28,0))*Inputs!$C$28</f>
        <v/>
      </c>
      <c r="H26" s="14">
        <f>(Inputs!$B$28+IF(H$3&gt;=Inputs!$E$28,Inputs!$D$28,0))*Inputs!$C$28</f>
        <v/>
      </c>
      <c r="I26" s="14">
        <f>(Inputs!$B$28+IF(I$3&gt;=Inputs!$E$28,Inputs!$D$28,0))*Inputs!$C$28</f>
        <v/>
      </c>
      <c r="J26" s="14">
        <f>(Inputs!$B$28+IF(J$3&gt;=Inputs!$E$28,Inputs!$D$28,0))*Inputs!$C$28</f>
        <v/>
      </c>
      <c r="K26" s="14">
        <f>(Inputs!$B$28+IF(K$3&gt;=Inputs!$E$28,Inputs!$D$28,0))*Inputs!$C$28</f>
        <v/>
      </c>
      <c r="L26" s="14">
        <f>(Inputs!$B$28+IF(L$3&gt;=Inputs!$E$28,Inputs!$D$28,0))*Inputs!$C$28</f>
        <v/>
      </c>
      <c r="M26" s="14">
        <f>(Inputs!$B$28+IF(M$3&gt;=Inputs!$E$28,Inputs!$D$28,0))*Inputs!$C$28</f>
        <v/>
      </c>
      <c r="N26" s="16">
        <f>SUM(B26:M26)</f>
        <v/>
      </c>
    </row>
    <row r="27">
      <c r="A27" s="15" t="inlineStr">
        <is>
          <t>Research and development: non-headcount</t>
        </is>
      </c>
      <c r="B27" s="14">
        <f>Inputs!$F$28</f>
        <v/>
      </c>
      <c r="C27" s="14">
        <f>Inputs!$F$28</f>
        <v/>
      </c>
      <c r="D27" s="14">
        <f>Inputs!$F$28</f>
        <v/>
      </c>
      <c r="E27" s="14">
        <f>Inputs!$F$28</f>
        <v/>
      </c>
      <c r="F27" s="14">
        <f>Inputs!$F$28</f>
        <v/>
      </c>
      <c r="G27" s="14">
        <f>Inputs!$F$28</f>
        <v/>
      </c>
      <c r="H27" s="14">
        <f>Inputs!$F$28</f>
        <v/>
      </c>
      <c r="I27" s="14">
        <f>Inputs!$F$28</f>
        <v/>
      </c>
      <c r="J27" s="14">
        <f>Inputs!$F$28</f>
        <v/>
      </c>
      <c r="K27" s="14">
        <f>Inputs!$F$28</f>
        <v/>
      </c>
      <c r="L27" s="14">
        <f>Inputs!$F$28</f>
        <v/>
      </c>
      <c r="M27" s="14">
        <f>Inputs!$F$28</f>
        <v/>
      </c>
      <c r="N27" s="16">
        <f>SUM(B27:M27)</f>
        <v/>
      </c>
    </row>
    <row r="28">
      <c r="A28" s="15" t="inlineStr">
        <is>
          <t>General and administrative: people</t>
        </is>
      </c>
      <c r="B28" s="14">
        <f>(Inputs!$B$29+IF(B$3&gt;=Inputs!$E$29,Inputs!$D$29,0))*Inputs!$C$29</f>
        <v/>
      </c>
      <c r="C28" s="14">
        <f>(Inputs!$B$29+IF(C$3&gt;=Inputs!$E$29,Inputs!$D$29,0))*Inputs!$C$29</f>
        <v/>
      </c>
      <c r="D28" s="14">
        <f>(Inputs!$B$29+IF(D$3&gt;=Inputs!$E$29,Inputs!$D$29,0))*Inputs!$C$29</f>
        <v/>
      </c>
      <c r="E28" s="14">
        <f>(Inputs!$B$29+IF(E$3&gt;=Inputs!$E$29,Inputs!$D$29,0))*Inputs!$C$29</f>
        <v/>
      </c>
      <c r="F28" s="14">
        <f>(Inputs!$B$29+IF(F$3&gt;=Inputs!$E$29,Inputs!$D$29,0))*Inputs!$C$29</f>
        <v/>
      </c>
      <c r="G28" s="14">
        <f>(Inputs!$B$29+IF(G$3&gt;=Inputs!$E$29,Inputs!$D$29,0))*Inputs!$C$29</f>
        <v/>
      </c>
      <c r="H28" s="14">
        <f>(Inputs!$B$29+IF(H$3&gt;=Inputs!$E$29,Inputs!$D$29,0))*Inputs!$C$29</f>
        <v/>
      </c>
      <c r="I28" s="14">
        <f>(Inputs!$B$29+IF(I$3&gt;=Inputs!$E$29,Inputs!$D$29,0))*Inputs!$C$29</f>
        <v/>
      </c>
      <c r="J28" s="14">
        <f>(Inputs!$B$29+IF(J$3&gt;=Inputs!$E$29,Inputs!$D$29,0))*Inputs!$C$29</f>
        <v/>
      </c>
      <c r="K28" s="14">
        <f>(Inputs!$B$29+IF(K$3&gt;=Inputs!$E$29,Inputs!$D$29,0))*Inputs!$C$29</f>
        <v/>
      </c>
      <c r="L28" s="14">
        <f>(Inputs!$B$29+IF(L$3&gt;=Inputs!$E$29,Inputs!$D$29,0))*Inputs!$C$29</f>
        <v/>
      </c>
      <c r="M28" s="14">
        <f>(Inputs!$B$29+IF(M$3&gt;=Inputs!$E$29,Inputs!$D$29,0))*Inputs!$C$29</f>
        <v/>
      </c>
      <c r="N28" s="16">
        <f>SUM(B28:M28)</f>
        <v/>
      </c>
    </row>
    <row r="29">
      <c r="A29" s="15" t="inlineStr">
        <is>
          <t>General and administrative: non-headcount</t>
        </is>
      </c>
      <c r="B29" s="14">
        <f>Inputs!$F$29</f>
        <v/>
      </c>
      <c r="C29" s="14">
        <f>Inputs!$F$29</f>
        <v/>
      </c>
      <c r="D29" s="14">
        <f>Inputs!$F$29</f>
        <v/>
      </c>
      <c r="E29" s="14">
        <f>Inputs!$F$29</f>
        <v/>
      </c>
      <c r="F29" s="14">
        <f>Inputs!$F$29</f>
        <v/>
      </c>
      <c r="G29" s="14">
        <f>Inputs!$F$29</f>
        <v/>
      </c>
      <c r="H29" s="14">
        <f>Inputs!$F$29</f>
        <v/>
      </c>
      <c r="I29" s="14">
        <f>Inputs!$F$29</f>
        <v/>
      </c>
      <c r="J29" s="14">
        <f>Inputs!$F$29</f>
        <v/>
      </c>
      <c r="K29" s="14">
        <f>Inputs!$F$29</f>
        <v/>
      </c>
      <c r="L29" s="14">
        <f>Inputs!$F$29</f>
        <v/>
      </c>
      <c r="M29" s="14">
        <f>Inputs!$F$29</f>
        <v/>
      </c>
      <c r="N29" s="16">
        <f>SUM(B29:M29)</f>
        <v/>
      </c>
    </row>
    <row r="30">
      <c r="A30" s="10" t="inlineStr">
        <is>
          <t>Total operating expenses</t>
        </is>
      </c>
      <c r="B30" s="16">
        <f>SUM(B24:B29)</f>
        <v/>
      </c>
      <c r="C30" s="16">
        <f>SUM(C24:C29)</f>
        <v/>
      </c>
      <c r="D30" s="16">
        <f>SUM(D24:D29)</f>
        <v/>
      </c>
      <c r="E30" s="16">
        <f>SUM(E24:E29)</f>
        <v/>
      </c>
      <c r="F30" s="16">
        <f>SUM(F24:F29)</f>
        <v/>
      </c>
      <c r="G30" s="16">
        <f>SUM(G24:G29)</f>
        <v/>
      </c>
      <c r="H30" s="16">
        <f>SUM(H24:H29)</f>
        <v/>
      </c>
      <c r="I30" s="16">
        <f>SUM(I24:I29)</f>
        <v/>
      </c>
      <c r="J30" s="16">
        <f>SUM(J24:J29)</f>
        <v/>
      </c>
      <c r="K30" s="16">
        <f>SUM(K24:K29)</f>
        <v/>
      </c>
      <c r="L30" s="16">
        <f>SUM(L24:L29)</f>
        <v/>
      </c>
      <c r="M30" s="16">
        <f>SUM(M24:M29)</f>
        <v/>
      </c>
      <c r="N30" s="16">
        <f>SUM(B30:M30)</f>
        <v/>
      </c>
    </row>
    <row r="31">
      <c r="A31" s="10" t="inlineStr">
        <is>
          <t>EBITDA</t>
        </is>
      </c>
      <c r="B31" s="16">
        <f>B19-B30</f>
        <v/>
      </c>
      <c r="C31" s="16">
        <f>C19-C30</f>
        <v/>
      </c>
      <c r="D31" s="16">
        <f>D19-D30</f>
        <v/>
      </c>
      <c r="E31" s="16">
        <f>E19-E30</f>
        <v/>
      </c>
      <c r="F31" s="16">
        <f>F19-F30</f>
        <v/>
      </c>
      <c r="G31" s="16">
        <f>G19-G30</f>
        <v/>
      </c>
      <c r="H31" s="16">
        <f>H19-H30</f>
        <v/>
      </c>
      <c r="I31" s="16">
        <f>I19-I30</f>
        <v/>
      </c>
      <c r="J31" s="16">
        <f>J19-J30</f>
        <v/>
      </c>
      <c r="K31" s="16">
        <f>K19-K30</f>
        <v/>
      </c>
      <c r="L31" s="16">
        <f>L19-L30</f>
        <v/>
      </c>
      <c r="M31" s="16">
        <f>M19-M30</f>
        <v/>
      </c>
      <c r="N31" s="16">
        <f>SUM(B31:M31)</f>
        <v/>
      </c>
    </row>
    <row r="32">
      <c r="A32" s="15" t="inlineStr">
        <is>
          <t>Depreciation and amortization</t>
        </is>
      </c>
      <c r="B32" s="14">
        <f>Inputs!$B$21</f>
        <v/>
      </c>
      <c r="C32" s="14">
        <f>Inputs!$B$21</f>
        <v/>
      </c>
      <c r="D32" s="14">
        <f>Inputs!$B$21</f>
        <v/>
      </c>
      <c r="E32" s="14">
        <f>Inputs!$B$21</f>
        <v/>
      </c>
      <c r="F32" s="14">
        <f>Inputs!$B$21</f>
        <v/>
      </c>
      <c r="G32" s="14">
        <f>Inputs!$B$21</f>
        <v/>
      </c>
      <c r="H32" s="14">
        <f>Inputs!$B$21</f>
        <v/>
      </c>
      <c r="I32" s="14">
        <f>Inputs!$B$21</f>
        <v/>
      </c>
      <c r="J32" s="14">
        <f>Inputs!$B$21</f>
        <v/>
      </c>
      <c r="K32" s="14">
        <f>Inputs!$B$21</f>
        <v/>
      </c>
      <c r="L32" s="14">
        <f>Inputs!$B$21</f>
        <v/>
      </c>
      <c r="M32" s="14">
        <f>Inputs!$B$21</f>
        <v/>
      </c>
      <c r="N32" s="16">
        <f>SUM(B32:M32)</f>
        <v/>
      </c>
    </row>
    <row r="33">
      <c r="A33" s="10" t="inlineStr">
        <is>
          <t>Operating income (EBIT)</t>
        </is>
      </c>
      <c r="B33" s="16">
        <f>B31-B32</f>
        <v/>
      </c>
      <c r="C33" s="16">
        <f>C31-C32</f>
        <v/>
      </c>
      <c r="D33" s="16">
        <f>D31-D32</f>
        <v/>
      </c>
      <c r="E33" s="16">
        <f>E31-E32</f>
        <v/>
      </c>
      <c r="F33" s="16">
        <f>F31-F32</f>
        <v/>
      </c>
      <c r="G33" s="16">
        <f>G31-G32</f>
        <v/>
      </c>
      <c r="H33" s="16">
        <f>H31-H32</f>
        <v/>
      </c>
      <c r="I33" s="16">
        <f>I31-I32</f>
        <v/>
      </c>
      <c r="J33" s="16">
        <f>J31-J32</f>
        <v/>
      </c>
      <c r="K33" s="16">
        <f>K31-K32</f>
        <v/>
      </c>
      <c r="L33" s="16">
        <f>L31-L32</f>
        <v/>
      </c>
      <c r="M33" s="16">
        <f>M31-M32</f>
        <v/>
      </c>
      <c r="N33" s="16">
        <f>SUM(B33:M33)</f>
        <v/>
      </c>
    </row>
    <row r="34">
      <c r="A34" s="15" t="inlineStr">
        <is>
          <t>Net interest expense</t>
        </is>
      </c>
      <c r="B34" s="14">
        <f>Inputs!$B$22</f>
        <v/>
      </c>
      <c r="C34" s="14">
        <f>Inputs!$B$22</f>
        <v/>
      </c>
      <c r="D34" s="14">
        <f>Inputs!$B$22</f>
        <v/>
      </c>
      <c r="E34" s="14">
        <f>Inputs!$B$22</f>
        <v/>
      </c>
      <c r="F34" s="14">
        <f>Inputs!$B$22</f>
        <v/>
      </c>
      <c r="G34" s="14">
        <f>Inputs!$B$22</f>
        <v/>
      </c>
      <c r="H34" s="14">
        <f>Inputs!$B$22</f>
        <v/>
      </c>
      <c r="I34" s="14">
        <f>Inputs!$B$22</f>
        <v/>
      </c>
      <c r="J34" s="14">
        <f>Inputs!$B$22</f>
        <v/>
      </c>
      <c r="K34" s="14">
        <f>Inputs!$B$22</f>
        <v/>
      </c>
      <c r="L34" s="14">
        <f>Inputs!$B$22</f>
        <v/>
      </c>
      <c r="M34" s="14">
        <f>Inputs!$B$22</f>
        <v/>
      </c>
      <c r="N34" s="16">
        <f>SUM(B34:M34)</f>
        <v/>
      </c>
    </row>
    <row r="35">
      <c r="A35" s="10" t="inlineStr">
        <is>
          <t>Pre-tax income</t>
        </is>
      </c>
      <c r="B35" s="16">
        <f>B33-B34</f>
        <v/>
      </c>
      <c r="C35" s="16">
        <f>C33-C34</f>
        <v/>
      </c>
      <c r="D35" s="16">
        <f>D33-D34</f>
        <v/>
      </c>
      <c r="E35" s="16">
        <f>E33-E34</f>
        <v/>
      </c>
      <c r="F35" s="16">
        <f>F33-F34</f>
        <v/>
      </c>
      <c r="G35" s="16">
        <f>G33-G34</f>
        <v/>
      </c>
      <c r="H35" s="16">
        <f>H33-H34</f>
        <v/>
      </c>
      <c r="I35" s="16">
        <f>I33-I34</f>
        <v/>
      </c>
      <c r="J35" s="16">
        <f>J33-J34</f>
        <v/>
      </c>
      <c r="K35" s="16">
        <f>K33-K34</f>
        <v/>
      </c>
      <c r="L35" s="16">
        <f>L33-L34</f>
        <v/>
      </c>
      <c r="M35" s="16">
        <f>M33-M34</f>
        <v/>
      </c>
      <c r="N35" s="16">
        <f>SUM(B35:M35)</f>
        <v/>
      </c>
    </row>
    <row r="36">
      <c r="A36" s="15" t="inlineStr">
        <is>
          <t>Income tax (year-to-date method)</t>
        </is>
      </c>
      <c r="B36" s="14">
        <f>Inputs!$B$23*MAX(0,B35)</f>
        <v/>
      </c>
      <c r="C36" s="14">
        <f>Inputs!$B$23*MAX(0,SUM($B35:C35))-Inputs!$B$23*MAX(0,SUM($B35:B35))</f>
        <v/>
      </c>
      <c r="D36" s="14">
        <f>Inputs!$B$23*MAX(0,SUM($B35:D35))-Inputs!$B$23*MAX(0,SUM($B35:C35))</f>
        <v/>
      </c>
      <c r="E36" s="14">
        <f>Inputs!$B$23*MAX(0,SUM($B35:E35))-Inputs!$B$23*MAX(0,SUM($B35:D35))</f>
        <v/>
      </c>
      <c r="F36" s="14">
        <f>Inputs!$B$23*MAX(0,SUM($B35:F35))-Inputs!$B$23*MAX(0,SUM($B35:E35))</f>
        <v/>
      </c>
      <c r="G36" s="14">
        <f>Inputs!$B$23*MAX(0,SUM($B35:G35))-Inputs!$B$23*MAX(0,SUM($B35:F35))</f>
        <v/>
      </c>
      <c r="H36" s="14">
        <f>Inputs!$B$23*MAX(0,SUM($B35:H35))-Inputs!$B$23*MAX(0,SUM($B35:G35))</f>
        <v/>
      </c>
      <c r="I36" s="14">
        <f>Inputs!$B$23*MAX(0,SUM($B35:I35))-Inputs!$B$23*MAX(0,SUM($B35:H35))</f>
        <v/>
      </c>
      <c r="J36" s="14">
        <f>Inputs!$B$23*MAX(0,SUM($B35:J35))-Inputs!$B$23*MAX(0,SUM($B35:I35))</f>
        <v/>
      </c>
      <c r="K36" s="14">
        <f>Inputs!$B$23*MAX(0,SUM($B35:K35))-Inputs!$B$23*MAX(0,SUM($B35:J35))</f>
        <v/>
      </c>
      <c r="L36" s="14">
        <f>Inputs!$B$23*MAX(0,SUM($B35:L35))-Inputs!$B$23*MAX(0,SUM($B35:K35))</f>
        <v/>
      </c>
      <c r="M36" s="14">
        <f>Inputs!$B$23*MAX(0,SUM($B35:M35))-Inputs!$B$23*MAX(0,SUM($B35:L35))</f>
        <v/>
      </c>
      <c r="N36" s="16">
        <f>SUM(B36:M36)</f>
        <v/>
      </c>
    </row>
    <row r="37">
      <c r="A37" s="10" t="inlineStr">
        <is>
          <t>Net income</t>
        </is>
      </c>
      <c r="B37" s="16">
        <f>B35-B36</f>
        <v/>
      </c>
      <c r="C37" s="16">
        <f>C35-C36</f>
        <v/>
      </c>
      <c r="D37" s="16">
        <f>D35-D36</f>
        <v/>
      </c>
      <c r="E37" s="16">
        <f>E35-E36</f>
        <v/>
      </c>
      <c r="F37" s="16">
        <f>F35-F36</f>
        <v/>
      </c>
      <c r="G37" s="16">
        <f>G35-G36</f>
        <v/>
      </c>
      <c r="H37" s="16">
        <f>H35-H36</f>
        <v/>
      </c>
      <c r="I37" s="16">
        <f>I35-I36</f>
        <v/>
      </c>
      <c r="J37" s="16">
        <f>J35-J36</f>
        <v/>
      </c>
      <c r="K37" s="16">
        <f>K35-K36</f>
        <v/>
      </c>
      <c r="L37" s="16">
        <f>L35-L36</f>
        <v/>
      </c>
      <c r="M37" s="16">
        <f>M35-M36</f>
        <v/>
      </c>
      <c r="N37" s="16">
        <f>SUM(B37:M37)</f>
        <v/>
      </c>
    </row>
    <row r="38">
      <c r="A38" s="3" t="inlineStr">
        <is>
          <t>SaaS KPIs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11" t="inlineStr">
        <is>
          <t>ARR (subscription MRR x 12)</t>
        </is>
      </c>
      <c r="B39" s="14">
        <f>B6*12</f>
        <v/>
      </c>
      <c r="C39" s="14">
        <f>C6*12</f>
        <v/>
      </c>
      <c r="D39" s="14">
        <f>D6*12</f>
        <v/>
      </c>
      <c r="E39" s="14">
        <f>E6*12</f>
        <v/>
      </c>
      <c r="F39" s="14">
        <f>F6*12</f>
        <v/>
      </c>
      <c r="G39" s="14">
        <f>G6*12</f>
        <v/>
      </c>
      <c r="H39" s="14">
        <f>H6*12</f>
        <v/>
      </c>
      <c r="I39" s="14">
        <f>I6*12</f>
        <v/>
      </c>
      <c r="J39" s="14">
        <f>J6*12</f>
        <v/>
      </c>
      <c r="K39" s="14">
        <f>K6*12</f>
        <v/>
      </c>
      <c r="L39" s="14">
        <f>L6*12</f>
        <v/>
      </c>
      <c r="M39" s="14">
        <f>M6*12</f>
        <v/>
      </c>
      <c r="N39" s="16">
        <f>M6*12</f>
        <v/>
      </c>
    </row>
    <row r="40">
      <c r="A40" s="11" t="inlineStr">
        <is>
          <t>Headcount</t>
        </is>
      </c>
      <c r="B40" s="20">
        <f>(Inputs!$B$27+IF(B$3&gt;=Inputs!$E$27,Inputs!$D$27,0))+(Inputs!$B$28+IF(B$3&gt;=Inputs!$E$28,Inputs!$D$28,0))+(Inputs!$B$29+IF(B$3&gt;=Inputs!$E$29,Inputs!$D$29,0))</f>
        <v/>
      </c>
      <c r="C40" s="20">
        <f>(Inputs!$B$27+IF(C$3&gt;=Inputs!$E$27,Inputs!$D$27,0))+(Inputs!$B$28+IF(C$3&gt;=Inputs!$E$28,Inputs!$D$28,0))+(Inputs!$B$29+IF(C$3&gt;=Inputs!$E$29,Inputs!$D$29,0))</f>
        <v/>
      </c>
      <c r="D40" s="20">
        <f>(Inputs!$B$27+IF(D$3&gt;=Inputs!$E$27,Inputs!$D$27,0))+(Inputs!$B$28+IF(D$3&gt;=Inputs!$E$28,Inputs!$D$28,0))+(Inputs!$B$29+IF(D$3&gt;=Inputs!$E$29,Inputs!$D$29,0))</f>
        <v/>
      </c>
      <c r="E40" s="20">
        <f>(Inputs!$B$27+IF(E$3&gt;=Inputs!$E$27,Inputs!$D$27,0))+(Inputs!$B$28+IF(E$3&gt;=Inputs!$E$28,Inputs!$D$28,0))+(Inputs!$B$29+IF(E$3&gt;=Inputs!$E$29,Inputs!$D$29,0))</f>
        <v/>
      </c>
      <c r="F40" s="20">
        <f>(Inputs!$B$27+IF(F$3&gt;=Inputs!$E$27,Inputs!$D$27,0))+(Inputs!$B$28+IF(F$3&gt;=Inputs!$E$28,Inputs!$D$28,0))+(Inputs!$B$29+IF(F$3&gt;=Inputs!$E$29,Inputs!$D$29,0))</f>
        <v/>
      </c>
      <c r="G40" s="20">
        <f>(Inputs!$B$27+IF(G$3&gt;=Inputs!$E$27,Inputs!$D$27,0))+(Inputs!$B$28+IF(G$3&gt;=Inputs!$E$28,Inputs!$D$28,0))+(Inputs!$B$29+IF(G$3&gt;=Inputs!$E$29,Inputs!$D$29,0))</f>
        <v/>
      </c>
      <c r="H40" s="20">
        <f>(Inputs!$B$27+IF(H$3&gt;=Inputs!$E$27,Inputs!$D$27,0))+(Inputs!$B$28+IF(H$3&gt;=Inputs!$E$28,Inputs!$D$28,0))+(Inputs!$B$29+IF(H$3&gt;=Inputs!$E$29,Inputs!$D$29,0))</f>
        <v/>
      </c>
      <c r="I40" s="20">
        <f>(Inputs!$B$27+IF(I$3&gt;=Inputs!$E$27,Inputs!$D$27,0))+(Inputs!$B$28+IF(I$3&gt;=Inputs!$E$28,Inputs!$D$28,0))+(Inputs!$B$29+IF(I$3&gt;=Inputs!$E$29,Inputs!$D$29,0))</f>
        <v/>
      </c>
      <c r="J40" s="20">
        <f>(Inputs!$B$27+IF(J$3&gt;=Inputs!$E$27,Inputs!$D$27,0))+(Inputs!$B$28+IF(J$3&gt;=Inputs!$E$28,Inputs!$D$28,0))+(Inputs!$B$29+IF(J$3&gt;=Inputs!$E$29,Inputs!$D$29,0))</f>
        <v/>
      </c>
      <c r="K40" s="20">
        <f>(Inputs!$B$27+IF(K$3&gt;=Inputs!$E$27,Inputs!$D$27,0))+(Inputs!$B$28+IF(K$3&gt;=Inputs!$E$28,Inputs!$D$28,0))+(Inputs!$B$29+IF(K$3&gt;=Inputs!$E$29,Inputs!$D$29,0))</f>
        <v/>
      </c>
      <c r="L40" s="20">
        <f>(Inputs!$B$27+IF(L$3&gt;=Inputs!$E$27,Inputs!$D$27,0))+(Inputs!$B$28+IF(L$3&gt;=Inputs!$E$28,Inputs!$D$28,0))+(Inputs!$B$29+IF(L$3&gt;=Inputs!$E$29,Inputs!$D$29,0))</f>
        <v/>
      </c>
      <c r="M40" s="20">
        <f>(Inputs!$B$27+IF(M$3&gt;=Inputs!$E$27,Inputs!$D$27,0))+(Inputs!$B$28+IF(M$3&gt;=Inputs!$E$28,Inputs!$D$28,0))+(Inputs!$B$29+IF(M$3&gt;=Inputs!$E$29,Inputs!$D$29,0))</f>
        <v/>
      </c>
      <c r="N40" s="21">
        <f>M40</f>
        <v/>
      </c>
    </row>
    <row r="41">
      <c r="A41" s="11" t="inlineStr">
        <is>
          <t>S&amp;M % of revenue</t>
        </is>
      </c>
      <c r="B41" s="17">
        <f>IF(B11&gt;0,(B24+B25)/B11,"")</f>
        <v/>
      </c>
      <c r="C41" s="17">
        <f>IF(C11&gt;0,(C24+C25)/C11,"")</f>
        <v/>
      </c>
      <c r="D41" s="17">
        <f>IF(D11&gt;0,(D24+D25)/D11,"")</f>
        <v/>
      </c>
      <c r="E41" s="17">
        <f>IF(E11&gt;0,(E24+E25)/E11,"")</f>
        <v/>
      </c>
      <c r="F41" s="17">
        <f>IF(F11&gt;0,(F24+F25)/F11,"")</f>
        <v/>
      </c>
      <c r="G41" s="17">
        <f>IF(G11&gt;0,(G24+G25)/G11,"")</f>
        <v/>
      </c>
      <c r="H41" s="17">
        <f>IF(H11&gt;0,(H24+H25)/H11,"")</f>
        <v/>
      </c>
      <c r="I41" s="17">
        <f>IF(I11&gt;0,(I24+I25)/I11,"")</f>
        <v/>
      </c>
      <c r="J41" s="17">
        <f>IF(J11&gt;0,(J24+J25)/J11,"")</f>
        <v/>
      </c>
      <c r="K41" s="17">
        <f>IF(K11&gt;0,(K24+K25)/K11,"")</f>
        <v/>
      </c>
      <c r="L41" s="17">
        <f>IF(L11&gt;0,(L24+L25)/L11,"")</f>
        <v/>
      </c>
      <c r="M41" s="17">
        <f>IF(M11&gt;0,(M24+M25)/M11,"")</f>
        <v/>
      </c>
      <c r="N41" s="18">
        <f>IF(N11&gt;0,(N24+N25)/N11,"")</f>
        <v/>
      </c>
      <c r="O41" s="19" t="n">
        <v>0.35</v>
      </c>
    </row>
    <row r="42">
      <c r="A42" s="11" t="inlineStr">
        <is>
          <t>R&amp;D % of revenue</t>
        </is>
      </c>
      <c r="B42" s="17">
        <f>IF(B11&gt;0,(B26+B27)/B11,"")</f>
        <v/>
      </c>
      <c r="C42" s="17">
        <f>IF(C11&gt;0,(C26+C27)/C11,"")</f>
        <v/>
      </c>
      <c r="D42" s="17">
        <f>IF(D11&gt;0,(D26+D27)/D11,"")</f>
        <v/>
      </c>
      <c r="E42" s="17">
        <f>IF(E11&gt;0,(E26+E27)/E11,"")</f>
        <v/>
      </c>
      <c r="F42" s="17">
        <f>IF(F11&gt;0,(F26+F27)/F11,"")</f>
        <v/>
      </c>
      <c r="G42" s="17">
        <f>IF(G11&gt;0,(G26+G27)/G11,"")</f>
        <v/>
      </c>
      <c r="H42" s="17">
        <f>IF(H11&gt;0,(H26+H27)/H11,"")</f>
        <v/>
      </c>
      <c r="I42" s="17">
        <f>IF(I11&gt;0,(I26+I27)/I11,"")</f>
        <v/>
      </c>
      <c r="J42" s="17">
        <f>IF(J11&gt;0,(J26+J27)/J11,"")</f>
        <v/>
      </c>
      <c r="K42" s="17">
        <f>IF(K11&gt;0,(K26+K27)/K11,"")</f>
        <v/>
      </c>
      <c r="L42" s="17">
        <f>IF(L11&gt;0,(L26+L27)/L11,"")</f>
        <v/>
      </c>
      <c r="M42" s="17">
        <f>IF(M11&gt;0,(M26+M27)/M11,"")</f>
        <v/>
      </c>
      <c r="N42" s="18">
        <f>IF(N11&gt;0,(N26+N27)/N11,"")</f>
        <v/>
      </c>
      <c r="O42" s="19" t="n">
        <v>0.27</v>
      </c>
    </row>
    <row r="43">
      <c r="A43" s="11" t="inlineStr">
        <is>
          <t>G&amp;A % of revenue</t>
        </is>
      </c>
      <c r="B43" s="17">
        <f>IF(B11&gt;0,(B28+B29)/B11,"")</f>
        <v/>
      </c>
      <c r="C43" s="17">
        <f>IF(C11&gt;0,(C28+C29)/C11,"")</f>
        <v/>
      </c>
      <c r="D43" s="17">
        <f>IF(D11&gt;0,(D28+D29)/D11,"")</f>
        <v/>
      </c>
      <c r="E43" s="17">
        <f>IF(E11&gt;0,(E28+E29)/E11,"")</f>
        <v/>
      </c>
      <c r="F43" s="17">
        <f>IF(F11&gt;0,(F28+F29)/F11,"")</f>
        <v/>
      </c>
      <c r="G43" s="17">
        <f>IF(G11&gt;0,(G28+G29)/G11,"")</f>
        <v/>
      </c>
      <c r="H43" s="17">
        <f>IF(H11&gt;0,(H28+H29)/H11,"")</f>
        <v/>
      </c>
      <c r="I43" s="17">
        <f>IF(I11&gt;0,(I28+I29)/I11,"")</f>
        <v/>
      </c>
      <c r="J43" s="17">
        <f>IF(J11&gt;0,(J28+J29)/J11,"")</f>
        <v/>
      </c>
      <c r="K43" s="17">
        <f>IF(K11&gt;0,(K28+K29)/K11,"")</f>
        <v/>
      </c>
      <c r="L43" s="17">
        <f>IF(L11&gt;0,(L28+L29)/L11,"")</f>
        <v/>
      </c>
      <c r="M43" s="17">
        <f>IF(M11&gt;0,(M28+M29)/M11,"")</f>
        <v/>
      </c>
      <c r="N43" s="18">
        <f>IF(N11&gt;0,(N28+N29)/N11,"")</f>
        <v/>
      </c>
      <c r="O43" s="19" t="n">
        <v>0.17</v>
      </c>
    </row>
    <row r="44">
      <c r="A44" s="11" t="inlineStr">
        <is>
          <t>EBITDA margin</t>
        </is>
      </c>
      <c r="B44" s="17">
        <f>IF(B11&gt;0,B31/B11,"")</f>
        <v/>
      </c>
      <c r="C44" s="17">
        <f>IF(C11&gt;0,C31/C11,"")</f>
        <v/>
      </c>
      <c r="D44" s="17">
        <f>IF(D11&gt;0,D31/D11,"")</f>
        <v/>
      </c>
      <c r="E44" s="17">
        <f>IF(E11&gt;0,E31/E11,"")</f>
        <v/>
      </c>
      <c r="F44" s="17">
        <f>IF(F11&gt;0,F31/F11,"")</f>
        <v/>
      </c>
      <c r="G44" s="17">
        <f>IF(G11&gt;0,G31/G11,"")</f>
        <v/>
      </c>
      <c r="H44" s="17">
        <f>IF(H11&gt;0,H31/H11,"")</f>
        <v/>
      </c>
      <c r="I44" s="17">
        <f>IF(I11&gt;0,I31/I11,"")</f>
        <v/>
      </c>
      <c r="J44" s="17">
        <f>IF(J11&gt;0,J31/J11,"")</f>
        <v/>
      </c>
      <c r="K44" s="17">
        <f>IF(K11&gt;0,K31/K11,"")</f>
        <v/>
      </c>
      <c r="L44" s="17">
        <f>IF(L11&gt;0,L31/L11,"")</f>
        <v/>
      </c>
      <c r="M44" s="17">
        <f>IF(M11&gt;0,M31/M11,"")</f>
        <v/>
      </c>
      <c r="N44" s="18">
        <f>IF(N11&gt;0,N31/N11,"")</f>
        <v/>
      </c>
    </row>
    <row r="45">
      <c r="A45" s="11" t="inlineStr">
        <is>
          <t>Net burn (net loss + D&amp;A; negative = cash generated)</t>
        </is>
      </c>
      <c r="B45" s="14">
        <f>-(B37+B32)</f>
        <v/>
      </c>
      <c r="C45" s="14">
        <f>-(C37+C32)</f>
        <v/>
      </c>
      <c r="D45" s="14">
        <f>-(D37+D32)</f>
        <v/>
      </c>
      <c r="E45" s="14">
        <f>-(E37+E32)</f>
        <v/>
      </c>
      <c r="F45" s="14">
        <f>-(F37+F32)</f>
        <v/>
      </c>
      <c r="G45" s="14">
        <f>-(G37+G32)</f>
        <v/>
      </c>
      <c r="H45" s="14">
        <f>-(H37+H32)</f>
        <v/>
      </c>
      <c r="I45" s="14">
        <f>-(I37+I32)</f>
        <v/>
      </c>
      <c r="J45" s="14">
        <f>-(J37+J32)</f>
        <v/>
      </c>
      <c r="K45" s="14">
        <f>-(K37+K32)</f>
        <v/>
      </c>
      <c r="L45" s="14">
        <f>-(L37+L32)</f>
        <v/>
      </c>
      <c r="M45" s="14">
        <f>-(M37+M32)</f>
        <v/>
      </c>
      <c r="N45" s="16">
        <f>SUM(B45:M45)</f>
        <v/>
      </c>
    </row>
    <row r="47">
      <c r="A47" s="2" t="inlineStr">
        <is>
          <t>Benchmarks: Benchmarkit 2026 SaaS and AI Metrics Benchmarks, medians for calendar 2025 (https://www.benchmarkit.ai/2026-saas-ai-native-metrics). Early-stage companies usually run higher opex ratios.</t>
        </is>
      </c>
    </row>
    <row r="48">
      <c r="A48" s="2" t="inlineStr">
        <is>
          <t>Net burn here ignores annual prepayments (deferred revenue), payables and capex. Put capitalized-software amortization in D&amp;A.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2" t="inlineStr">
        <is>
          <t>Free template by Adlega</t>
        </is>
      </c>
    </row>
    <row r="2">
      <c r="A2" s="23" t="inlineStr">
        <is>
          <t>Live SaaS P&amp;L template: https://adlega.com/blog/tools/saas-pnl-template/</t>
        </is>
      </c>
    </row>
    <row r="3">
      <c r="A3" s="23" t="inlineStr">
        <is>
          <t>Version: October 2026</t>
        </is>
      </c>
    </row>
    <row r="4">
      <c r="A4" s="23" t="inlineStr"/>
    </row>
    <row r="5">
      <c r="A5" s="23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23" t="inlineStr">
        <is>
          <t>Blue cells on a light yellow background (Inputs sheet) are inputs. Every other number is a live formula that mirrors the web calculator.</t>
        </is>
      </c>
    </row>
    <row r="7">
      <c r="A7" s="23" t="inlineStr"/>
    </row>
    <row r="8">
      <c r="A8" s="23" t="inlineStr">
        <is>
          <t>Subscription MRR each month = last month's MRR x (1 - churn + expansion) + new MRR; subscription revenue = that month's MRR.</t>
        </is>
      </c>
    </row>
    <row r="9">
      <c r="A9" s="23" t="inlineStr">
        <is>
          <t>Subscription gross margin = (subscription + usage revenue - hosting - support - third-party software - processing on that revenue) / (subscription + usage revenue).</t>
        </is>
      </c>
    </row>
    <row r="10">
      <c r="A10" s="23" t="inlineStr">
        <is>
          <t>Tax, year-to-date method: tax in a month = rate x max(0, YTD pre-tax) - rate x max(0, YTD pre-tax last month). The year's tax = rate x max(0, year pre-tax).</t>
        </is>
      </c>
    </row>
    <row r="11">
      <c r="A11" s="23" t="inlineStr">
        <is>
          <t>ARR = subscription MRR x 12; usage revenue is left out because it is not contracted.</t>
        </is>
      </c>
    </row>
    <row r="12">
      <c r="A12" s="23" t="inlineStr"/>
    </row>
    <row r="13">
      <c r="A13" s="23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SaaS P&amp;L Template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2026-10-22T21:35:02Z</dcterms:modified>
  <cp:lastModifiedBy>Adlega</cp:lastModifiedBy>
</cp:coreProperties>
</file>